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8A232B2B-9B6E-452E-885E-49C2BD42E5CC}" xr6:coauthVersionLast="46" xr6:coauthVersionMax="46" xr10:uidLastSave="{00000000-0000-0000-0000-000000000000}"/>
  <bookViews>
    <workbookView xWindow="-120" yWindow="-120" windowWidth="23280" windowHeight="12600" xr2:uid="{B1D7F9E5-EE94-4C20-9F88-0476EFDF38BA}"/>
  </bookViews>
  <sheets>
    <sheet name="Table of Contents" sheetId="42" r:id="rId1"/>
    <sheet name="Section 1 -&gt;" sheetId="48" r:id="rId2"/>
    <sheet name="Table 1" sheetId="49" r:id="rId3"/>
    <sheet name="Section 2 -&gt;" sheetId="47" r:id="rId4"/>
    <sheet name="Table 2" sheetId="50" r:id="rId5"/>
    <sheet name="Section 5 -&gt;" sheetId="7" r:id="rId6"/>
    <sheet name="Table 3" sheetId="21" r:id="rId7"/>
    <sheet name="Table 4" sheetId="69" r:id="rId8"/>
    <sheet name="Table 5" sheetId="24" r:id="rId9"/>
    <sheet name="Table 6" sheetId="68" r:id="rId10"/>
    <sheet name="Table 7" sheetId="66" r:id="rId11"/>
    <sheet name="Table 8" sheetId="67" r:id="rId12"/>
    <sheet name="Section 6 -&gt;" sheetId="8" r:id="rId13"/>
    <sheet name="Table 9" sheetId="58" r:id="rId14"/>
    <sheet name="Table 10" sheetId="27" r:id="rId15"/>
    <sheet name="Table 11" sheetId="51" r:id="rId16"/>
    <sheet name="Table 12" sheetId="52" r:id="rId17"/>
    <sheet name="Table 13" sheetId="25" r:id="rId18"/>
    <sheet name="Table 14" sheetId="29" r:id="rId19"/>
    <sheet name="Table 15" sheetId="30" r:id="rId20"/>
    <sheet name="Table 16" sheetId="41" r:id="rId21"/>
    <sheet name="Section 7 -&gt;" sheetId="9" r:id="rId22"/>
    <sheet name="Table 17" sheetId="31" r:id="rId23"/>
    <sheet name="Table 18" sheetId="53" r:id="rId24"/>
    <sheet name="Section 8 -&gt;" sheetId="10" r:id="rId25"/>
    <sheet name="Table 19" sheetId="32" r:id="rId26"/>
    <sheet name="Section 11 -&gt;" sheetId="56" r:id="rId27"/>
    <sheet name="Table 20" sheetId="57" r:id="rId28"/>
    <sheet name="Section 12 -&gt;" sheetId="40" r:id="rId29"/>
    <sheet name="Table 21" sheetId="39" r:id="rId30"/>
    <sheet name="Appendix -&gt;" sheetId="20" r:id="rId31"/>
    <sheet name="Appendix A-1.1" sheetId="3" r:id="rId32"/>
    <sheet name="Appendix A-1.2" sheetId="65" r:id="rId33"/>
    <sheet name="Appendix B" sheetId="33" r:id="rId34"/>
    <sheet name="Appendix C" sheetId="35" r:id="rId35"/>
    <sheet name="Appendix E" sheetId="36" r:id="rId36"/>
    <sheet name="Appendix G" sheetId="37" r:id="rId37"/>
  </sheets>
  <definedNames>
    <definedName name="_xlnm._FilterDatabase" localSheetId="31" hidden="1">'Appendix A-1.1'!$B$5:$AA$5</definedName>
    <definedName name="_xlnm._FilterDatabase" localSheetId="35" hidden="1">'Appendix E'!$B$4:$E$4</definedName>
    <definedName name="_ftn1" localSheetId="8">'Table 5'!#REF!</definedName>
    <definedName name="_ftn2" localSheetId="8">'Table 5'!#REF!</definedName>
    <definedName name="_ftn3" localSheetId="8">'Table 5'!#REF!</definedName>
    <definedName name="_ftn4" localSheetId="8">'Table 5'!#REF!</definedName>
    <definedName name="_ftn5" localSheetId="8">'Table 5'!#REF!</definedName>
    <definedName name="_ftn6" localSheetId="8">'Table 5'!#REF!</definedName>
    <definedName name="_ftn7" localSheetId="8">'Table 5'!#REF!</definedName>
    <definedName name="_ftnref1" localSheetId="8">'Table 5'!$C$3</definedName>
    <definedName name="_ftnref2" localSheetId="8">'Table 5'!$D$3</definedName>
    <definedName name="_ftnref3" localSheetId="8">'Table 5'!$E$3</definedName>
    <definedName name="_ftnref4" localSheetId="8">'Table 5'!$G$3</definedName>
    <definedName name="_ftnref5" localSheetId="8">'Table 5'!#REF!</definedName>
    <definedName name="_ftnref6" localSheetId="8">'Table 5'!#REF!</definedName>
    <definedName name="_ftnref7" localSheetId="8">'Table 5'!#REF!</definedName>
    <definedName name="_Hlk83724462" localSheetId="2">'Table 1'!$C$6</definedName>
    <definedName name="_Ref80199625" localSheetId="2">'Table 1'!$B$2</definedName>
    <definedName name="_Ref80199625" localSheetId="4">'Table 2'!$B$2</definedName>
    <definedName name="_Ref80892662" localSheetId="15">'Table 11'!$B$2</definedName>
    <definedName name="_Ref80892802" localSheetId="16">'Table 12'!$B$2</definedName>
    <definedName name="_Ref80897556" localSheetId="22">'Table 17'!$C$2</definedName>
    <definedName name="_Ref80897597" localSheetId="23">'Table 18'!$B$2</definedName>
    <definedName name="_Ref80897658" localSheetId="27">'Table 20'!$B$2</definedName>
    <definedName name="_Ref80948788" localSheetId="27">'Table 20'!$B$2</definedName>
    <definedName name="_Ref80983104" localSheetId="20">'Table 16'!$B$2</definedName>
    <definedName name="_Ref80983104" localSheetId="13">'Table 9'!$B$2</definedName>
    <definedName name="_Ref83196658" localSheetId="9">'Table 7'!$B$2</definedName>
    <definedName name="_Ref83714216" localSheetId="15">'Table 11'!$B$2</definedName>
    <definedName name="_Ref83714469" localSheetId="18">'Table 14'!$B$2</definedName>
    <definedName name="OLE_LINK1" localSheetId="33">'Appendix B'!$B$4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33" l="1"/>
  <c r="K21" i="33"/>
  <c r="J21" i="33"/>
  <c r="I21" i="33"/>
  <c r="H21" i="33"/>
  <c r="B1" i="69"/>
  <c r="B3" i="20" l="1"/>
  <c r="B4" i="20"/>
  <c r="B5" i="20"/>
  <c r="B6" i="20"/>
  <c r="B7" i="20"/>
  <c r="B8" i="20"/>
  <c r="B8" i="7"/>
  <c r="B7" i="7"/>
  <c r="B6" i="7"/>
  <c r="B5" i="7"/>
  <c r="B4" i="7"/>
  <c r="B3" i="7"/>
  <c r="B10" i="68"/>
  <c r="B8" i="68"/>
  <c r="B6" i="68"/>
  <c r="G5" i="37"/>
  <c r="B1" i="68" l="1"/>
  <c r="B1" i="67"/>
  <c r="B1" i="66"/>
  <c r="B7" i="42"/>
  <c r="B1" i="48"/>
  <c r="B1" i="49"/>
  <c r="B1" i="47"/>
  <c r="B1" i="50"/>
  <c r="B1" i="7"/>
  <c r="B1" i="21"/>
  <c r="B1" i="24"/>
  <c r="B1" i="8"/>
  <c r="B1" i="58"/>
  <c r="B1" i="27"/>
  <c r="B1" i="51"/>
  <c r="B1" i="52"/>
  <c r="B1" i="25"/>
  <c r="B1" i="29"/>
  <c r="B1" i="30"/>
  <c r="B1" i="41"/>
  <c r="B1" i="9"/>
  <c r="B1" i="31"/>
  <c r="B1" i="53"/>
  <c r="B1" i="10"/>
  <c r="B1" i="32"/>
  <c r="B1" i="56"/>
  <c r="B1" i="57"/>
  <c r="B1" i="40"/>
  <c r="B1" i="39"/>
  <c r="B1" i="20"/>
  <c r="B1" i="3"/>
  <c r="B1" i="65"/>
  <c r="B1" i="33"/>
  <c r="B1" i="35"/>
  <c r="B1" i="36"/>
  <c r="B1" i="37"/>
  <c r="B4" i="9" l="1"/>
  <c r="B3" i="8"/>
  <c r="B13" i="42"/>
  <c r="B8" i="42"/>
  <c r="B3" i="56"/>
  <c r="B10" i="8"/>
  <c r="B9" i="8"/>
  <c r="B8" i="8"/>
  <c r="B7" i="8"/>
  <c r="B6" i="8"/>
  <c r="B5" i="8"/>
  <c r="B4" i="8"/>
  <c r="B3" i="47"/>
  <c r="B3" i="48"/>
  <c r="B9" i="42"/>
  <c r="B15" i="42"/>
  <c r="B14" i="42"/>
  <c r="B12" i="42"/>
  <c r="B11" i="42"/>
  <c r="B10" i="42"/>
  <c r="B3" i="40"/>
  <c r="B3" i="10"/>
  <c r="B3" i="9"/>
</calcChain>
</file>

<file path=xl/sharedStrings.xml><?xml version="1.0" encoding="utf-8"?>
<sst xmlns="http://schemas.openxmlformats.org/spreadsheetml/2006/main" count="2254" uniqueCount="912">
  <si>
    <t>Post-Event Report Data: PG&amp;E September 20 - 21, 2021 De-energization Event</t>
  </si>
  <si>
    <t>File Description:</t>
  </si>
  <si>
    <t>This file includes all tables from the Post Event Report submitted following the September 20-21, 2021 De-energization Event</t>
  </si>
  <si>
    <t>Table of Contents</t>
  </si>
  <si>
    <t>Section 1 Tables</t>
  </si>
  <si>
    <t>Table 1: Customers Notified and De-energized</t>
  </si>
  <si>
    <r>
      <t>Total Customers</t>
    </r>
    <r>
      <rPr>
        <sz val="11"/>
        <color rgb="FF000000"/>
        <rFont val="Times New Roman"/>
        <family val="1"/>
      </rPr>
      <t> </t>
    </r>
  </si>
  <si>
    <t>Medical Baseline (MBL) Customers</t>
  </si>
  <si>
    <t>Number of Counties</t>
  </si>
  <si>
    <t>Number of Tribes</t>
  </si>
  <si>
    <t>Number of Circuits</t>
  </si>
  <si>
    <t>Damage / Hazard Count</t>
  </si>
  <si>
    <t>Notified</t>
  </si>
  <si>
    <t>De-energized</t>
  </si>
  <si>
    <t>Transmission De-energized</t>
  </si>
  <si>
    <t>Unique Distribution Circuits in Any Version of Scope</t>
  </si>
  <si>
    <t>Distribution Circuits De-energized</t>
  </si>
  <si>
    <t>0 hazards</t>
  </si>
  <si>
    <t>Section 2 Tables</t>
  </si>
  <si>
    <t>Safety</t>
  </si>
  <si>
    <t>N/A</t>
  </si>
  <si>
    <t>[1] Previous PG&amp;E PSPS events include 2019-2020 events, and other large external outage events include 2003 Northeast Blackout in New York City, 2011 Southwest Blackout in San Diego, 2012 Derecho Windstorms, 2012 Superstorm Sandy, and 2017 Hurricane Irma.</t>
  </si>
  <si>
    <t>[2] See A.20-06-012.</t>
  </si>
  <si>
    <t>Section 5 Tables</t>
  </si>
  <si>
    <t>Table 3: Notification Descriptions</t>
  </si>
  <si>
    <t>Type of Notification</t>
  </si>
  <si>
    <t>Recipients</t>
  </si>
  <si>
    <r>
      <t>Description</t>
    </r>
    <r>
      <rPr>
        <b/>
        <sz val="11"/>
        <color rgb="FF000000"/>
        <rFont val="Times New Roman"/>
        <family val="1"/>
      </rPr>
      <t>  </t>
    </r>
  </si>
  <si>
    <t>Public Safety Partners</t>
  </si>
  <si>
    <t>WATCH NOTIFICATION: 24-48 hours in advance of anticipated de-energization</t>
  </si>
  <si>
    <t>POWER OFF NOTIFICATION: When de-energization is initiated</t>
  </si>
  <si>
    <t>WEATHER “ALL-CLEAR”/ETOR UPDATE NOTIFICATION: Immediately before re-energization begins</t>
  </si>
  <si>
    <t>RESTORATION NOTIFICATION: When re-energization is complete</t>
  </si>
  <si>
    <t>[2] In accordance with D.12-03-054, customers that are not enrolled or qualify for the Medical Baseline program can “certify that they have a serious illness or condition that could become life threatening if service is disconnected.” PG&amp;E uses this designation to make an in-person visit prior to disconnection. This designation remains on their account temporarily for 90 days and can be extended to 12 months if the customers submit an application.</t>
  </si>
  <si>
    <t>Event Order</t>
  </si>
  <si>
    <t>Minimum Timeline[1]</t>
  </si>
  <si>
    <t>Notification Sent to:</t>
  </si>
  <si>
    <t>Approximate Time Sent</t>
  </si>
  <si>
    <t>Message</t>
  </si>
  <si>
    <t>Notes</t>
  </si>
  <si>
    <t>Pre-De-energization (Prior)</t>
  </si>
  <si>
    <t>72-48 hours</t>
  </si>
  <si>
    <t xml:space="preserve"> Local/Tribal Governments and CCAs*</t>
  </si>
  <si>
    <t>9/17/2021 17:31 PDT</t>
  </si>
  <si>
    <t>Advanced</t>
  </si>
  <si>
    <t>9/17/2021 17:46 PDT</t>
  </si>
  <si>
    <t>48-24 hours</t>
  </si>
  <si>
    <t>9/18/2021 12:55 PDT</t>
  </si>
  <si>
    <t>Watch</t>
  </si>
  <si>
    <t>Public Safety Partners**</t>
  </si>
  <si>
    <t>9/18/2021 15:30 PDT</t>
  </si>
  <si>
    <t>Cancel</t>
  </si>
  <si>
    <t>Only Public Safety Partners removed from scope received the cancel notification.</t>
  </si>
  <si>
    <t>All Customers***</t>
  </si>
  <si>
    <t>Only Customers removed from scope received the cancel notification.</t>
  </si>
  <si>
    <t>4-1 hours</t>
  </si>
  <si>
    <t>9/19/2021 18:24 PDT</t>
  </si>
  <si>
    <t>Warning</t>
  </si>
  <si>
    <t>9/19/2021 07:17 PDT</t>
  </si>
  <si>
    <t>Only Local/Tribal Governments and CCAs removed from scope received the cancel notification.</t>
  </si>
  <si>
    <t>9/20/2021 12:44 PDT</t>
  </si>
  <si>
    <t>9/20/2021 14:20 PDT</t>
  </si>
  <si>
    <t>9/20/2021 18:09 PDT</t>
  </si>
  <si>
    <t>9/19/2021 20:34 PDT</t>
  </si>
  <si>
    <t>Only Public Safety Partners removed from scope received the cancel notification</t>
  </si>
  <si>
    <t>Only Customers removed from scope received the cancel notification</t>
  </si>
  <si>
    <t>Initiation (During)</t>
  </si>
  <si>
    <t>Immediately before re-energization</t>
  </si>
  <si>
    <t>9/20/2021 14:18 PDT</t>
  </si>
  <si>
    <t>Weather All-Clear</t>
  </si>
  <si>
    <t>9/20/2021 14:47 PDT</t>
  </si>
  <si>
    <t>9/21/2021 15:27 PDT</t>
  </si>
  <si>
    <t>Last Weather All-Clear Notification sent.</t>
  </si>
  <si>
    <t>ETOR Update</t>
  </si>
  <si>
    <t>9/21/2021 16:00 PDT</t>
  </si>
  <si>
    <t>Last ETOR Update Notification sent.</t>
  </si>
  <si>
    <t>Restoration (After)</t>
  </si>
  <si>
    <t>After re-energization was completed</t>
  </si>
  <si>
    <t>Restore</t>
  </si>
  <si>
    <t>First initial Restoration Notification sent.</t>
  </si>
  <si>
    <t>9/21/2021 17:01 PDT</t>
  </si>
  <si>
    <t>Last Restoration Notification sent.</t>
  </si>
  <si>
    <t>[1] Decision 19-05-042, Appendix A, Timing of Notification.</t>
  </si>
  <si>
    <t>Category</t>
  </si>
  <si>
    <t>Total Number of customers[1]</t>
  </si>
  <si>
    <t>Notification Attempts Made[2]</t>
  </si>
  <si>
    <t>Timing of Attempts[3]</t>
  </si>
  <si>
    <t>Who made the Notification Attempt</t>
  </si>
  <si>
    <t>Successful Positive Notification[4]</t>
  </si>
  <si>
    <t>Medical Baseline[5]</t>
  </si>
  <si>
    <t>PG&amp;E</t>
  </si>
  <si>
    <t>1,260 Watch Notifications</t>
  </si>
  <si>
    <t>667 Warning Notifications</t>
  </si>
  <si>
    <t>MBL behind a master meter</t>
  </si>
  <si>
    <t>1 Watch Notifications</t>
  </si>
  <si>
    <t>0 Warning Notifications</t>
  </si>
  <si>
    <t>1 Overall Notifications</t>
  </si>
  <si>
    <t>Access and Functional Needs (AFN)[6]</t>
  </si>
  <si>
    <t>[2] Count of Warning Notifications includes doorbell rings and Live Agent phone calls.</t>
  </si>
  <si>
    <t>[3] Initial start time notification was sent.</t>
  </si>
  <si>
    <t>[4] PG&amp;E considers successful positive notifications as those in which the notification was successfully delivered to the customer (i.e., no bounce back) and the customer acknowledges receipt of the notification.</t>
  </si>
  <si>
    <t xml:space="preserve">[5] Residential tenants of master-metered customers can also qualify for Medical Baseline Quantities. The Medical Baseline category for the purposes of Table 5. Notifications to customers where positive or affirmative notification was attempted does not include Medical Baseline program customers who are master meter tenants. </t>
  </si>
  <si>
    <t>Table 6: Outcomes of Notifications to De-energized Medical Baseline Program Customers</t>
  </si>
  <si>
    <t>Count</t>
  </si>
  <si>
    <t>Type of Notifications to De-energized Medical Baseline Customers (based on SPID)</t>
  </si>
  <si>
    <t>Description</t>
  </si>
  <si>
    <t>Total De-energized Medical Baseline Customers</t>
  </si>
  <si>
    <t>The number of customers de-energized who participate in PG&amp;E’s Medical Baseline Program</t>
  </si>
  <si>
    <t xml:space="preserve">Total Notifications Attempted / Sent </t>
  </si>
  <si>
    <t>Total Notifications Not Attempted / Sent</t>
  </si>
  <si>
    <t>Total Medical Baseline customers without an attempted notification</t>
  </si>
  <si>
    <t xml:space="preserve">Total Notifications Delivered </t>
  </si>
  <si>
    <t>Total Notifications Not Delivered</t>
  </si>
  <si>
    <t>Total Medical Baseline customers without a delivered notification</t>
  </si>
  <si>
    <t xml:space="preserve">Total Notifications Received </t>
  </si>
  <si>
    <t>Total Notifications Not Received</t>
  </si>
  <si>
    <t>Total Medical Baseline customers who did not confirm receipt / acknowledge their automated notifications, Live Agent phone calls or in-person doorbell ring. Customers who did not answer a doorbell ring were left a door hanger.</t>
  </si>
  <si>
    <t>Type of Additional Notifications to Impacted Medical Baseline Customers (based on SPID)</t>
  </si>
  <si>
    <t>Total In-Person Visits / Doorbell Rings</t>
  </si>
  <si>
    <t>Doorbell ring attempts to impacted Medical Baseline customers where PG&amp;E made contact with the customer (either in person or via phone call in advance of visit) or left a door hanger.[1]</t>
  </si>
  <si>
    <t xml:space="preserve">Live Agent Phone Calls </t>
  </si>
  <si>
    <t>Calls made by Live Agent representatives to Medical Baseline customers that had not yet confirmed receipt of their automated notification or answered the door during PG&amp;E’s in-person visit.</t>
  </si>
  <si>
    <t>[1] Customers may have confirmed receipt of their notifications in multiple channels (e.g. automated notification and/or doorbell ring); therefore, the counts of total attempted and successful notifications are not mutually exclusive</t>
  </si>
  <si>
    <t>Table 8: Notification Failure Causes</t>
  </si>
  <si>
    <t>Notifications Sent to:</t>
  </si>
  <si>
    <t>Notification Failure Description</t>
  </si>
  <si>
    <t>Explanation</t>
  </si>
  <si>
    <t>Entities who did not receive 48-to 72-hour advance notification.</t>
  </si>
  <si>
    <t>Facilities who did not receive 48–72-hour advance notification.</t>
  </si>
  <si>
    <t>Facilities who did not receive any notifications before de-energization.</t>
  </si>
  <si>
    <t>Facilities who were not notified at de-energization initiation.</t>
  </si>
  <si>
    <t>Facilities who were not notified immediately before re-energization.</t>
  </si>
  <si>
    <t>Facilities who were not notified when re-energization is complete.</t>
  </si>
  <si>
    <t>All other affected customers</t>
  </si>
  <si>
    <t>Customers who did not receive 24–48-hour advance notifications.</t>
  </si>
  <si>
    <t>Customers who did not receive 1–4-hour imminent notifications.</t>
  </si>
  <si>
    <t>Customers who did not receive any notifications before de-energization.</t>
  </si>
  <si>
    <t>Customers who were not notified at de-energization initiation.</t>
  </si>
  <si>
    <t>Customers who were not notified immediately before re-energization.</t>
  </si>
  <si>
    <t>Customers who were not notified when re-energization is complete.</t>
  </si>
  <si>
    <t>Section 6 Tables</t>
  </si>
  <si>
    <t>Date</t>
  </si>
  <si>
    <t>Time PDF Maps Shared</t>
  </si>
  <si>
    <t>Time GIS Layers Shared</t>
  </si>
  <si>
    <t xml:space="preserve">Language </t>
  </si>
  <si>
    <t xml:space="preserve">Total Notifications[1] </t>
  </si>
  <si>
    <t xml:space="preserve">Percent </t>
  </si>
  <si>
    <t>[1] Total notifications do not include door rings and Live Agent phone calls.</t>
  </si>
  <si>
    <t>Total Calls Handled</t>
  </si>
  <si>
    <t>PSPS Calls Handled</t>
  </si>
  <si>
    <t>Average Response Time for PSPS-related Calls</t>
  </si>
  <si>
    <t>Number of calls handled by Call Center Translation Services</t>
  </si>
  <si>
    <t>Number of languages Supported by Call Center Translation Services</t>
  </si>
  <si>
    <t>(seconds)</t>
  </si>
  <si>
    <t>Web Page</t>
  </si>
  <si>
    <t>Unique Visitors</t>
  </si>
  <si>
    <t>Visits</t>
  </si>
  <si>
    <t>[1] The PSPS Event Updates page is at the following link: pgealerts.alerts.pge.com/updates. PG&amp;E also uses the following shortened URL for the same site: www.pge.com/pspsupdates.</t>
  </si>
  <si>
    <t>[2] The emergency website metrics are a subset of the pge.com website traffic reported.</t>
  </si>
  <si>
    <t>Language</t>
  </si>
  <si>
    <t>Percent</t>
  </si>
  <si>
    <t>[1] There is some overlap in unique visitors by language because some visitors viewed webpages in different languages.</t>
  </si>
  <si>
    <t>Generator Type</t>
  </si>
  <si>
    <t>Size (MW)</t>
  </si>
  <si>
    <t>Run Time (Hrs.)[1]</t>
  </si>
  <si>
    <t>County</t>
  </si>
  <si>
    <t>Site Type</t>
  </si>
  <si>
    <t>Generation Deployed</t>
  </si>
  <si>
    <t>Duration of Operation</t>
  </si>
  <si>
    <t>Reason Deployed</t>
  </si>
  <si>
    <t>Section 7 Tables</t>
  </si>
  <si>
    <t>Nature of Complaints</t>
  </si>
  <si>
    <t>Description of Claims</t>
  </si>
  <si>
    <t>Number of Claims</t>
  </si>
  <si>
    <t>Section 8 Tables</t>
  </si>
  <si>
    <t xml:space="preserve"> All-Clear Zones</t>
  </si>
  <si>
    <t>Weather All-Clear Date and Time</t>
  </si>
  <si>
    <t>Circuit Name</t>
  </si>
  <si>
    <t>Section 11 Tables</t>
  </si>
  <si>
    <t>Issue</t>
  </si>
  <si>
    <t>Discussion</t>
  </si>
  <si>
    <t>Resolution</t>
  </si>
  <si>
    <t>Section 12 Tables</t>
  </si>
  <si>
    <t>Maximum Wind Gust (mph)</t>
  </si>
  <si>
    <t>Station ID</t>
  </si>
  <si>
    <t>Station Name</t>
  </si>
  <si>
    <t>Appendix</t>
  </si>
  <si>
    <t>* Please see Table A-1.2 for the description of each column header, as well as the unit and value provided.</t>
  </si>
  <si>
    <t xml:space="preserve">** Note: PSPS decision making on Distribution does not occur at a per-circuit level, and instead occurs at the level of our 2 x 2 km weather and fuels model grid.  These outputs are used in a GIS system to visualize the areas of concern by area, which meteorologists and Distribution Assets Health Specialists review to scope the event.   The data provided here is representative of our high-resolution weather model data, which is driven by the Weather Research and Forecasting model.  It is not inclusive of other model information reviewed by meteorologists that include external, public global and high-resolution weather models.  This temporal and areal review of the risk, the operational time-line required to create the scope as well as any areas that were added based on subject matter expertise of meteorologists may lead to some circuits being de-energized that do not strictly exceed PSPS guidance.  </t>
  </si>
  <si>
    <t>cfpd</t>
  </si>
  <si>
    <t>flame_</t>
  </si>
  <si>
    <t>rate_of_</t>
  </si>
  <si>
    <t>area_</t>
  </si>
  <si>
    <t>ws_</t>
  </si>
  <si>
    <t>wg_</t>
  </si>
  <si>
    <t>temp_</t>
  </si>
  <si>
    <t>rh_</t>
  </si>
  <si>
    <t>vpd2m_</t>
  </si>
  <si>
    <t>dfm_</t>
  </si>
  <si>
    <t>lfm_</t>
  </si>
  <si>
    <t>prob_</t>
  </si>
  <si>
    <t>sum_</t>
  </si>
  <si>
    <t>RFW</t>
  </si>
  <si>
    <t>GACC_</t>
  </si>
  <si>
    <t>open_</t>
  </si>
  <si>
    <t>transmission_</t>
  </si>
  <si>
    <t>length_</t>
  </si>
  <si>
    <t>spread_</t>
  </si>
  <si>
    <t>acres_</t>
  </si>
  <si>
    <t>mph</t>
  </si>
  <si>
    <t>ec_</t>
  </si>
  <si>
    <t>mph_</t>
  </si>
  <si>
    <t>2m_f</t>
  </si>
  <si>
    <t>2m</t>
  </si>
  <si>
    <t>mb</t>
  </si>
  <si>
    <t>10hr</t>
  </si>
  <si>
    <t>100hr</t>
  </si>
  <si>
    <t>1000hr</t>
  </si>
  <si>
    <t>herb</t>
  </si>
  <si>
    <t>chamise_</t>
  </si>
  <si>
    <t>woody</t>
  </si>
  <si>
    <t>large</t>
  </si>
  <si>
    <t>cat</t>
  </si>
  <si>
    <t>large_</t>
  </si>
  <si>
    <t>tree_</t>
  </si>
  <si>
    <t>ignition</t>
  </si>
  <si>
    <t>HighRisk</t>
  </si>
  <si>
    <t>psps_</t>
  </si>
  <si>
    <t>impacts_</t>
  </si>
  <si>
    <t>ft_2hr</t>
  </si>
  <si>
    <t>chhr_2hr</t>
  </si>
  <si>
    <t>8hr</t>
  </si>
  <si>
    <t>50m</t>
  </si>
  <si>
    <t>new</t>
  </si>
  <si>
    <t>or_cat</t>
  </si>
  <si>
    <t>ovr</t>
  </si>
  <si>
    <t>tags</t>
  </si>
  <si>
    <t>yes_no</t>
  </si>
  <si>
    <t>Value</t>
  </si>
  <si>
    <t>Unit</t>
  </si>
  <si>
    <t>Value provided</t>
  </si>
  <si>
    <t>Circuits labeled as “non-HFTD” are located outside of the CPUC High Fire-Threat District (HFTD). These circuits or portions of circuits are impacted for one of two reasons: (1) indirect impacts from transmission lines being de-energized or (2) the non-HFTD portion of the circuit are conductive to the HFTD at some point in the path to service.
Circuits with an asterisk (*) were sectionalized during the event to further reduce customer impact. The de-energization date and time represents the time the first customer was de-energized on the circuit and the restoration time represents the date and time of the last customer restored on a circuit by circuit</t>
  </si>
  <si>
    <t>Distribution / Transmission</t>
  </si>
  <si>
    <t>De-Energization Date and Time (PDT)</t>
  </si>
  <si>
    <t>Restoration Date and Time (PDT)</t>
  </si>
  <si>
    <t>Counties</t>
  </si>
  <si>
    <t>HFTD Tier(s)</t>
  </si>
  <si>
    <t>Total Customers</t>
  </si>
  <si>
    <t>Residential Customers</t>
  </si>
  <si>
    <t>Commercial / Industrial Customers</t>
  </si>
  <si>
    <t>Medical Baseline Customers</t>
  </si>
  <si>
    <t>Other Customers</t>
  </si>
  <si>
    <t>Appendix C: DAMAGES &amp; HAZARDS FOUND WITHIN THE DE-ENERGIZED AREAS</t>
  </si>
  <si>
    <t>Organization/Jurisdiction</t>
  </si>
  <si>
    <t>Title</t>
  </si>
  <si>
    <t>Butte County</t>
  </si>
  <si>
    <t>Probation Officer</t>
  </si>
  <si>
    <t>Tier 2, Tier 3, Zone 1</t>
  </si>
  <si>
    <t>9/18/21  12:55:28 PM*</t>
  </si>
  <si>
    <t>CAO</t>
  </si>
  <si>
    <t>General</t>
  </si>
  <si>
    <t>General CAL FIRE</t>
  </si>
  <si>
    <t>Public Health Director</t>
  </si>
  <si>
    <t>General Services Director</t>
  </si>
  <si>
    <t>OES Director</t>
  </si>
  <si>
    <t>9/18/21  8:00:00 AM*</t>
  </si>
  <si>
    <t>Director</t>
  </si>
  <si>
    <t>Sheriff</t>
  </si>
  <si>
    <t>Assistant Director</t>
  </si>
  <si>
    <t>Chairman</t>
  </si>
  <si>
    <t xml:space="preserve">Butte County SO </t>
  </si>
  <si>
    <t>CALFIRE Butte &amp; Butte Co Fire</t>
  </si>
  <si>
    <t>Chico PD &amp; Fire</t>
  </si>
  <si>
    <t>Chico State University</t>
  </si>
  <si>
    <t xml:space="preserve">Gridley PD </t>
  </si>
  <si>
    <t>Oroville PD &amp; Fire</t>
  </si>
  <si>
    <t>Paradise PD</t>
  </si>
  <si>
    <t>Colusa County</t>
  </si>
  <si>
    <t>Tier 2</t>
  </si>
  <si>
    <t>9/17/21  5:31:31 PM*</t>
  </si>
  <si>
    <t>Deputy Chief</t>
  </si>
  <si>
    <t>Division Chief</t>
  </si>
  <si>
    <t>OES Lieutenant</t>
  </si>
  <si>
    <t>MHOAC</t>
  </si>
  <si>
    <t>Colusa SO</t>
  </si>
  <si>
    <t>Cortina Rancheria</t>
  </si>
  <si>
    <t>Chairperson</t>
  </si>
  <si>
    <t>9/17/21  3:00:00 PM*</t>
  </si>
  <si>
    <t>Glenn County</t>
  </si>
  <si>
    <t>Deputy Director OES</t>
  </si>
  <si>
    <t>Unit Chief Tehama-Glenn</t>
  </si>
  <si>
    <t>Planning Director; Designated POC</t>
  </si>
  <si>
    <t>Fire Chief</t>
  </si>
  <si>
    <t>County Administrative Officer</t>
  </si>
  <si>
    <t>Glenn County, Tehama County</t>
  </si>
  <si>
    <t>Tehama/Glenn Cal Fire</t>
  </si>
  <si>
    <t>Grindstone Rancheria</t>
  </si>
  <si>
    <t>Tribal Secretary</t>
  </si>
  <si>
    <t>Kern County</t>
  </si>
  <si>
    <t>Manager; Designated POC</t>
  </si>
  <si>
    <t>Emergency Supervisor</t>
  </si>
  <si>
    <t>Emergency</t>
  </si>
  <si>
    <t>Tribal Chairman</t>
  </si>
  <si>
    <t>Historic Preservation Officer</t>
  </si>
  <si>
    <t>CAO; Designated POC</t>
  </si>
  <si>
    <t>Arvin PD</t>
  </si>
  <si>
    <t>Bakersfield PD</t>
  </si>
  <si>
    <t>Delano PD</t>
  </si>
  <si>
    <t xml:space="preserve">Kern County ECC </t>
  </si>
  <si>
    <t>Kern County SO</t>
  </si>
  <si>
    <t>McFarland PD</t>
  </si>
  <si>
    <t>Taft PD</t>
  </si>
  <si>
    <t>Kings County</t>
  </si>
  <si>
    <t>Dispatch</t>
  </si>
  <si>
    <t>Lake County</t>
  </si>
  <si>
    <t>Tier 2, Tier 3</t>
  </si>
  <si>
    <t>Chair of the Board</t>
  </si>
  <si>
    <t>OES Emergency Director; Designated POC</t>
  </si>
  <si>
    <t>Lieutenant</t>
  </si>
  <si>
    <t>Battalion Chief</t>
  </si>
  <si>
    <t>Clearlake PD</t>
  </si>
  <si>
    <t>Lake County SO</t>
  </si>
  <si>
    <t xml:space="preserve">Lake County, Napa County, Sonoma County </t>
  </si>
  <si>
    <t>Sonoma/Lake/Napa Cal Fire</t>
  </si>
  <si>
    <t>Marin County</t>
  </si>
  <si>
    <t>CEO</t>
  </si>
  <si>
    <t>Mendocino County</t>
  </si>
  <si>
    <t>OES Manager</t>
  </si>
  <si>
    <t>County Executive Officer; Designated POC</t>
  </si>
  <si>
    <t>Local Cal Fire</t>
  </si>
  <si>
    <t>Sheriff; Designated POC</t>
  </si>
  <si>
    <t>Account Executive</t>
  </si>
  <si>
    <t>Commander</t>
  </si>
  <si>
    <t xml:space="preserve">Fort Bragg </t>
  </si>
  <si>
    <t>Mendocino County SO</t>
  </si>
  <si>
    <t>Mendocino Cal Fire</t>
  </si>
  <si>
    <t>USFS Mendocino National Forest</t>
  </si>
  <si>
    <t>Ukiah</t>
  </si>
  <si>
    <t xml:space="preserve">Willits </t>
  </si>
  <si>
    <t>Napa County</t>
  </si>
  <si>
    <t>GIS</t>
  </si>
  <si>
    <t>Captain</t>
  </si>
  <si>
    <t>Napa County Fire Chief</t>
  </si>
  <si>
    <t>Director of Public Affairs</t>
  </si>
  <si>
    <t>Napa County Fire Operations Chief</t>
  </si>
  <si>
    <t>Under-Sheriff</t>
  </si>
  <si>
    <t>Emergency Services Manager</t>
  </si>
  <si>
    <t>County Executive Officer</t>
  </si>
  <si>
    <t>LNU Command Center</t>
  </si>
  <si>
    <t>Calistoga PD</t>
  </si>
  <si>
    <t>St Helena PD</t>
  </si>
  <si>
    <t>Napa State Hospital</t>
  </si>
  <si>
    <t>Napa Central Dispatch</t>
  </si>
  <si>
    <t>Santa Barbara County</t>
  </si>
  <si>
    <t>OEM Duty Officer (24-hour)</t>
  </si>
  <si>
    <t>Energy Manager</t>
  </si>
  <si>
    <t>Facilities Manager</t>
  </si>
  <si>
    <t>Santa Barbara Police Combine Comm</t>
  </si>
  <si>
    <t>Santa Barbara County Public Safety</t>
  </si>
  <si>
    <t>Shasta County</t>
  </si>
  <si>
    <t>Chief, County Fire Warden</t>
  </si>
  <si>
    <t>District Director</t>
  </si>
  <si>
    <t>ECC</t>
  </si>
  <si>
    <t>OES Assistant Director</t>
  </si>
  <si>
    <t>Tribal Leader</t>
  </si>
  <si>
    <t>Undersheriff</t>
  </si>
  <si>
    <t>Supervisor</t>
  </si>
  <si>
    <t>Chief, Northern Operations</t>
  </si>
  <si>
    <t>CEO; Designated POC</t>
  </si>
  <si>
    <t>Shascom</t>
  </si>
  <si>
    <t>USFS Shasta-Trinity</t>
  </si>
  <si>
    <t>Shasta County, Trinity County</t>
  </si>
  <si>
    <t>Cal Fire Shasta/Trinity</t>
  </si>
  <si>
    <t>Solano County</t>
  </si>
  <si>
    <t>County Administrator</t>
  </si>
  <si>
    <t xml:space="preserve">Benicia </t>
  </si>
  <si>
    <t>Cordelia</t>
  </si>
  <si>
    <t xml:space="preserve">Dixon </t>
  </si>
  <si>
    <t xml:space="preserve">Fairfield </t>
  </si>
  <si>
    <t>Travis Air Force Base</t>
  </si>
  <si>
    <t>Solano County SO</t>
  </si>
  <si>
    <t xml:space="preserve">Suisun </t>
  </si>
  <si>
    <t>Vacaville</t>
  </si>
  <si>
    <t xml:space="preserve"> Vallejo </t>
  </si>
  <si>
    <t>Sonoma County</t>
  </si>
  <si>
    <t>Sheriff's Liaison</t>
  </si>
  <si>
    <t>Community Alert &amp; Warning Manager</t>
  </si>
  <si>
    <t>Director of Customer Care</t>
  </si>
  <si>
    <t>Costal Valleys EMS</t>
  </si>
  <si>
    <t>Deputy Director</t>
  </si>
  <si>
    <t>Communications &amp; Engagement Coordinator</t>
  </si>
  <si>
    <t>Main Office</t>
  </si>
  <si>
    <t>EMS Dispatch</t>
  </si>
  <si>
    <t>Emergency Coordinator</t>
  </si>
  <si>
    <t>Sheriff Dispatch</t>
  </si>
  <si>
    <t>Emergency Manager</t>
  </si>
  <si>
    <t>Public Health Officer</t>
  </si>
  <si>
    <t xml:space="preserve">Cloverdale PD </t>
  </si>
  <si>
    <t xml:space="preserve">Cotati PD </t>
  </si>
  <si>
    <t>Healdsburg</t>
  </si>
  <si>
    <t>Petaluma</t>
  </si>
  <si>
    <t>Rohnert Park Public Safety</t>
  </si>
  <si>
    <t>Santa Rosa City Police</t>
  </si>
  <si>
    <t>Santa Rosa Jr College PD</t>
  </si>
  <si>
    <t>Sebastopol Police</t>
  </si>
  <si>
    <t>AMR/Redcom</t>
  </si>
  <si>
    <t>Sonoma County SO</t>
  </si>
  <si>
    <t>Sutter County</t>
  </si>
  <si>
    <t>Tehama County</t>
  </si>
  <si>
    <t>OES Deputy Director</t>
  </si>
  <si>
    <t>Administrative Analyst</t>
  </si>
  <si>
    <t>Communications Supervisor</t>
  </si>
  <si>
    <t>Corning City</t>
  </si>
  <si>
    <t xml:space="preserve">Red Bluff </t>
  </si>
  <si>
    <t>Tehama County SO</t>
  </si>
  <si>
    <t>the City of Anderson</t>
  </si>
  <si>
    <t>City Manager</t>
  </si>
  <si>
    <t>Public Works Superintendent</t>
  </si>
  <si>
    <t>Deputy Public Works Director</t>
  </si>
  <si>
    <t>Police Chief</t>
  </si>
  <si>
    <t>the City of Bakersfield</t>
  </si>
  <si>
    <t>General; Designated POC</t>
  </si>
  <si>
    <t>City Hall; Designated POC</t>
  </si>
  <si>
    <t>the City of Livingston</t>
  </si>
  <si>
    <t>MOT Director</t>
  </si>
  <si>
    <t>the City of Maricopa</t>
  </si>
  <si>
    <t>City Hall</t>
  </si>
  <si>
    <t>Station 22</t>
  </si>
  <si>
    <t>the City of Oroville</t>
  </si>
  <si>
    <t>City Manager; Designated POC</t>
  </si>
  <si>
    <t>Mayor</t>
  </si>
  <si>
    <t>Vice Mayor</t>
  </si>
  <si>
    <t>the City of Rio Vista</t>
  </si>
  <si>
    <t>the City of Saint Helena</t>
  </si>
  <si>
    <t>the Town of Paradise</t>
  </si>
  <si>
    <t>Division Chief, Paradise Fire Chief</t>
  </si>
  <si>
    <t>Town Manager; Designated POC</t>
  </si>
  <si>
    <t>Council Member</t>
  </si>
  <si>
    <t>Trinity County</t>
  </si>
  <si>
    <t>Yolo County</t>
  </si>
  <si>
    <t>Board Clerk/Administrative Analyst</t>
  </si>
  <si>
    <t>EMS Administrator</t>
  </si>
  <si>
    <t>Director Customer Care and Marketing</t>
  </si>
  <si>
    <t>OES Coordinator</t>
  </si>
  <si>
    <t>Non-Emergency</t>
  </si>
  <si>
    <t>Davis</t>
  </si>
  <si>
    <t>University of CA Davis</t>
  </si>
  <si>
    <t>Yolo 911</t>
  </si>
  <si>
    <t>Appendix G: Community Resource Centers Provided by PG&amp;E</t>
  </si>
  <si>
    <t>#</t>
  </si>
  <si>
    <t>Site Name</t>
  </si>
  <si>
    <t>Address</t>
  </si>
  <si>
    <t>Hours of Operation (PDT)</t>
  </si>
  <si>
    <t>Total Visitors</t>
  </si>
  <si>
    <t>Amenities Provided</t>
  </si>
  <si>
    <t>Day 1</t>
  </si>
  <si>
    <t>Day 2</t>
  </si>
  <si>
    <t>(Indoor, Micro)</t>
  </si>
  <si>
    <t>Colusa</t>
  </si>
  <si>
    <t>Stonyford</t>
  </si>
  <si>
    <t>Stonyford Community Center/Hall, 229 Market St, Stonyford, CA 95979</t>
  </si>
  <si>
    <t>8:00-12:54</t>
  </si>
  <si>
    <t>Indoor</t>
  </si>
  <si>
    <t>Wi-Fi, Restrooms, Water and Snacks, Blankets, Device Charging, Medical Device Charging, Cooling &amp; Heating, Ice</t>
  </si>
  <si>
    <t>Glenn</t>
  </si>
  <si>
    <t>Elk Creek</t>
  </si>
  <si>
    <t>Elk Creek Junior Senior High School, 3430 Co Rd 309, Elk Creek, CA 95939</t>
  </si>
  <si>
    <t>Micro</t>
  </si>
  <si>
    <t>Wi-Fi, Restrooms, Water and Snacks, Blankets, Device Charging, Medical Device Charging</t>
  </si>
  <si>
    <t>Kern</t>
  </si>
  <si>
    <t>Lebec</t>
  </si>
  <si>
    <t>El Tejon Unified School District, 4337 Lebec Rd, Lebec, CA 93243</t>
  </si>
  <si>
    <t>8:00-18:00</t>
  </si>
  <si>
    <t>Napa</t>
  </si>
  <si>
    <t>Highways 128/121 and Steele Canyon, 6003 Monticello Rd, Napa, CA 94558</t>
  </si>
  <si>
    <t>8:00-11:30</t>
  </si>
  <si>
    <t>Mobile</t>
  </si>
  <si>
    <t>Angwin</t>
  </si>
  <si>
    <t>Pacific Union College, 35 La Jota Dr, Angwin, CA 94508</t>
  </si>
  <si>
    <t>Shasta</t>
  </si>
  <si>
    <t>Anderson</t>
  </si>
  <si>
    <t>Happy Valley Community Center, 5400 Happy Valley Rd, Anderson, CA 96007</t>
  </si>
  <si>
    <t>8:00-13:01</t>
  </si>
  <si>
    <t>Redding</t>
  </si>
  <si>
    <t>Mercy Oaks, 100 Mercy Oaks Dr, Redding, CA 96003</t>
  </si>
  <si>
    <t>Solano</t>
  </si>
  <si>
    <t>Fairfield</t>
  </si>
  <si>
    <t>S&amp;S Supply, 2700 Maxwell Way, Fairfield, CA 94534</t>
  </si>
  <si>
    <t>Tehama</t>
  </si>
  <si>
    <t>Rancho Tehama</t>
  </si>
  <si>
    <t>Rancho Tehama Association, 17605 Park Terrace Rd, Rancho Tehama, CA 96022</t>
  </si>
  <si>
    <t>8:00-20:00</t>
  </si>
  <si>
    <t>2,399 Watch Notifications</t>
  </si>
  <si>
    <t>2 Watch Notifications</t>
  </si>
  <si>
    <t>2 Overall Notifications</t>
  </si>
  <si>
    <t>468 Warning Notifications</t>
  </si>
  <si>
    <t>1,728 Overall Notifications</t>
  </si>
  <si>
    <t>5,929 Watch Notifications</t>
  </si>
  <si>
    <t>1,262 Warning Notifications</t>
  </si>
  <si>
    <t>7,191 Overall Notifications</t>
  </si>
  <si>
    <t>1,394 Watch Notifications</t>
  </si>
  <si>
    <t>430 Warning Notifications</t>
  </si>
  <si>
    <t>1,824 Overall Notifications</t>
  </si>
  <si>
    <t>3,066 Overall Notifications</t>
  </si>
  <si>
    <t>Facilities who did not receive 1-4 hour imminent notifications.</t>
  </si>
  <si>
    <t>[1] Only includes cities, counties, tribes, and community choice aggregators</t>
  </si>
  <si>
    <t>[2] Includes public safety partners who are critical facilities and infrastructure customers</t>
  </si>
  <si>
    <t>BUTTE County Communication Facility</t>
  </si>
  <si>
    <t>AT&amp;T MOBILITY</t>
  </si>
  <si>
    <t>AT&amp;T SERVICES INC</t>
  </si>
  <si>
    <t>GTE MOBILNET OF CALIFORNIA LIMITED PARTNERSHIP</t>
  </si>
  <si>
    <t>SPRINT CORPORATION</t>
  </si>
  <si>
    <t>SPRINT NEXTEL CORPORATION</t>
  </si>
  <si>
    <t>T-MOBILE WEST LLC</t>
  </si>
  <si>
    <t>Tier 3</t>
  </si>
  <si>
    <t>BUTTE County Emergency Services Facility</t>
  </si>
  <si>
    <t>COUNTY OF BUTTE</t>
  </si>
  <si>
    <t>BUTTE County Other Facility</t>
  </si>
  <si>
    <t>CALIFORNIA DEPARTMENT OF FORESTRY</t>
  </si>
  <si>
    <t>COLUSA County Communication Facility</t>
  </si>
  <si>
    <t>AT&amp;T</t>
  </si>
  <si>
    <t>AT&amp;T MOBILITY LLC</t>
  </si>
  <si>
    <t>CITIZENS TELECOMMUNICATIONS OF CALIFORNIA INC.</t>
  </si>
  <si>
    <t>FRONTIER COMMUNICATIONS CORPORATION DIP</t>
  </si>
  <si>
    <t>GTE MOBILNET OF CALIFORNIA LP</t>
  </si>
  <si>
    <t>COLUSA County Emergency Services Facility</t>
  </si>
  <si>
    <t>COLUSA County Energy Sector Facility</t>
  </si>
  <si>
    <t>COUNTY OF COLUSA</t>
  </si>
  <si>
    <t>CITY OF SANTA CLARA</t>
  </si>
  <si>
    <t>COLUSA County Other Facility</t>
  </si>
  <si>
    <t>COLUSA County Water and Waste Water Facility</t>
  </si>
  <si>
    <t>GLENN County Communication Facility</t>
  </si>
  <si>
    <t>GTE MOBILE NET</t>
  </si>
  <si>
    <t>AMERICAN TOWER CORPORATION</t>
  </si>
  <si>
    <t>GLENN County Emergency Services Facility</t>
  </si>
  <si>
    <t>ELK CREEK FIRE DISTRICT</t>
  </si>
  <si>
    <t>COUNTY OF GLENN</t>
  </si>
  <si>
    <t>GLENN County Water and Waste Water Facility</t>
  </si>
  <si>
    <t>ELK CREEK COMMUNITY SERVICE</t>
  </si>
  <si>
    <t>KERN County Communication Facility</t>
  </si>
  <si>
    <t>CINGULAR WIRELESS SERVICES, INC</t>
  </si>
  <si>
    <t>KERN County Emergency Services Facility</t>
  </si>
  <si>
    <t>COUNTY OF KERN</t>
  </si>
  <si>
    <t>CALIFORNIA HIGHWAY PATROL</t>
  </si>
  <si>
    <t>Kern County Maricopa</t>
  </si>
  <si>
    <t>Taft Substation</t>
  </si>
  <si>
    <t>KERN County Water and Waste Water Facility</t>
  </si>
  <si>
    <t>LEBEC COUNTY WATER DISTRICT</t>
  </si>
  <si>
    <t>LAKE County Communication Facility</t>
  </si>
  <si>
    <t>MEDIACOM CALIFORNIA LLC</t>
  </si>
  <si>
    <t>NAPA County Communication Facility</t>
  </si>
  <si>
    <t>CITY OF NAPA</t>
  </si>
  <si>
    <t>T-MOBILE WEST CORPORATION</t>
  </si>
  <si>
    <t>NAPA County Emergency Services Facility</t>
  </si>
  <si>
    <t>COUNTY OF NAPA</t>
  </si>
  <si>
    <t>NAPA County Other Facility</t>
  </si>
  <si>
    <t>SHASTA County Communication Facility</t>
  </si>
  <si>
    <t>HAPPY VALLEY TELEPHONE CO</t>
  </si>
  <si>
    <t>TDS TELECOM</t>
  </si>
  <si>
    <t>US DEPARTMENT OF AGRICULTURE</t>
  </si>
  <si>
    <t>CHARTER COMMUNICATIONS HOLDING COMPANY LLC</t>
  </si>
  <si>
    <t>METRO PCS INC</t>
  </si>
  <si>
    <t>SHASTA County Emergency Services Facility</t>
  </si>
  <si>
    <t>COUNTY OF SHASTA</t>
  </si>
  <si>
    <t>SHASTA County Other Facility</t>
  </si>
  <si>
    <t>SOLANO County Communication Facility</t>
  </si>
  <si>
    <t>AMERICAN TOWER CORP</t>
  </si>
  <si>
    <t>SOLANO County Emergency Services Facility</t>
  </si>
  <si>
    <t>CORDELIA FIRE PROTECTION DISTRICT</t>
  </si>
  <si>
    <t>SONOMA County Communication Facility</t>
  </si>
  <si>
    <t>SONOMA County Emergency Services Facility</t>
  </si>
  <si>
    <t>COUNTY OF SONOMA</t>
  </si>
  <si>
    <t>SONOMA County Other Facility</t>
  </si>
  <si>
    <t>AT &amp; T</t>
  </si>
  <si>
    <t>CITY OF PETALUMA</t>
  </si>
  <si>
    <t>TEHAMA County Communication Facility</t>
  </si>
  <si>
    <t>TEHAMA County Emergency Services Facility</t>
  </si>
  <si>
    <t>COUNTY OF TEHAMA</t>
  </si>
  <si>
    <t>TEHAMA County Government - Jail Facility</t>
  </si>
  <si>
    <t>CALIFORNIA DEPARTMENT OF CORRECTIONS</t>
  </si>
  <si>
    <t>TEHAMA County Other Facility</t>
  </si>
  <si>
    <t>CALIFORNIA DEPT OF FORESTRY - CALFIRE</t>
  </si>
  <si>
    <t>YOLO County Communication Facility</t>
  </si>
  <si>
    <t>ARBUCKLE 1101</t>
  </si>
  <si>
    <t>YES</t>
  </si>
  <si>
    <t>N</t>
  </si>
  <si>
    <t>NO</t>
  </si>
  <si>
    <t>ARBUCKLE 1104</t>
  </si>
  <si>
    <t>CORNING 1101</t>
  </si>
  <si>
    <t>Y</t>
  </si>
  <si>
    <t>CORNING 1102</t>
  </si>
  <si>
    <t>CORTINA 1101</t>
  </si>
  <si>
    <t>GLENN 1101</t>
  </si>
  <si>
    <t>HIGHLANDS 1103</t>
  </si>
  <si>
    <t>MADISON 2101</t>
  </si>
  <si>
    <t>MAXWELL 1105</t>
  </si>
  <si>
    <t>MONTICELLO 1101</t>
  </si>
  <si>
    <t>PUTAH CREEK 1105</t>
  </si>
  <si>
    <t>SCE TEHACHAPI 1101</t>
  </si>
  <si>
    <t>TEJON 1102</t>
  </si>
  <si>
    <t>TYLER 1105</t>
  </si>
  <si>
    <t>VACAVILLE 1104</t>
  </si>
  <si>
    <t>VACAVILLE 1108</t>
  </si>
  <si>
    <t>Reliability  </t>
  </si>
  <si>
    <t>N/A  </t>
  </si>
  <si>
    <t>Calculated directly from the potential number of customers impacted and outage duration based on customer minutes interrupted.  </t>
  </si>
  <si>
    <t>Financial  </t>
  </si>
  <si>
    <t>Calculated based on maximum population impacts derived  from Technosylva wildfire simulation models and a fatality ratio based on National Fire Protection Association (NFPA) data.  </t>
  </si>
  <si>
    <t>Consequence Type </t>
  </si>
  <si>
    <t>Wildfire Consequence Considerations </t>
  </si>
  <si>
    <t>PSPS Consequence Considerations </t>
  </si>
  <si>
    <t>Table 2: 2021 PSPS Risk-Benefit Consequence Modelling Considerations</t>
  </si>
  <si>
    <t>ADVANCED NOTIFICATION: 48-72 hours in advance of anticipated de-energization</t>
  </si>
  <si>
    <t>Public Safety Partners, All Customers (including Medical Baseline program customers, Self-Identified Vulnerable (SIV) customers)</t>
  </si>
  <si>
    <t>Public Safety Partners, All Customers (including Medical Baseline program customers and Self-Identified Vulnerable (SIV) customers)</t>
  </si>
  <si>
    <t>WARNING NOTIFICATION: 1-4 hours in advance of anticipated de-energization, if possible</t>
  </si>
  <si>
    <t>16:12 PDT</t>
  </si>
  <si>
    <t>16:11 PDT</t>
  </si>
  <si>
    <t>12:30 PDT</t>
  </si>
  <si>
    <t>12:24 PDT</t>
  </si>
  <si>
    <t>17:54 PDT</t>
  </si>
  <si>
    <t>17:49 PDT</t>
  </si>
  <si>
    <t>09:53 PDT</t>
  </si>
  <si>
    <t>09:44 PDT</t>
  </si>
  <si>
    <t>17:56 PDT</t>
  </si>
  <si>
    <t>17:53 PDT</t>
  </si>
  <si>
    <t>10:50 PDT</t>
  </si>
  <si>
    <t>10:37 PDT</t>
  </si>
  <si>
    <t>13:03 PDT</t>
  </si>
  <si>
    <t>12:56 PDT</t>
  </si>
  <si>
    <t>English</t>
  </si>
  <si>
    <t>Spanish</t>
  </si>
  <si>
    <t xml:space="preserve">Chinese (Mandarin) </t>
  </si>
  <si>
    <t xml:space="preserve">Chinese (Cantonese) </t>
  </si>
  <si>
    <t>Vietnamese</t>
  </si>
  <si>
    <t xml:space="preserve">Hmong </t>
  </si>
  <si>
    <t>Total</t>
  </si>
  <si>
    <t>[1] Metrics are provided from September 18, 2021 through September 21, 2021.</t>
  </si>
  <si>
    <t>PG&amp;E’s Website (pge.com)</t>
  </si>
  <si>
    <t>Page Views</t>
  </si>
  <si>
    <t>PG&amp;E’s Emergency Website (pgealerts.alerts.pge.com) [1], [2]</t>
  </si>
  <si>
    <t>Chinese</t>
  </si>
  <si>
    <t>Hmong</t>
  </si>
  <si>
    <t>Russian</t>
  </si>
  <si>
    <t>Korean</t>
  </si>
  <si>
    <t>Khmer</t>
  </si>
  <si>
    <t>Arabic</t>
  </si>
  <si>
    <t>Portuguese</t>
  </si>
  <si>
    <t>Hindi</t>
  </si>
  <si>
    <t>Tagalog</t>
  </si>
  <si>
    <t>Japanese</t>
  </si>
  <si>
    <t>Farsi</t>
  </si>
  <si>
    <t>Thai</t>
  </si>
  <si>
    <t>Punjabi</t>
  </si>
  <si>
    <t>Diesel Generator</t>
  </si>
  <si>
    <t>5 units on reserve in Sacramento</t>
  </si>
  <si>
    <t>1 unit pre-staged at ICU Hospital, 5 units on reserve in Sacramento</t>
  </si>
  <si>
    <t>1 unit pre-staged at ICU Hospital, 4 units on reserve in Sacramento</t>
  </si>
  <si>
    <t>2 units staged at two ICU Hospitals</t>
  </si>
  <si>
    <t>Reserve in Sacramento</t>
  </si>
  <si>
    <t>1 unit pre-staged at ICU Hospital</t>
  </si>
  <si>
    <t>6 units pre-staged at two ICU Hospitals, 7 units on reserve in Sacramento</t>
  </si>
  <si>
    <t>3 units pre-staged at ICU Hospitals</t>
  </si>
  <si>
    <t>1 unit pre-staged at ICU Hospital, 8 on reserve in Sacramento</t>
  </si>
  <si>
    <t>Reserve in Santa Rosa</t>
  </si>
  <si>
    <t>Number of Units</t>
  </si>
  <si>
    <t>[1] Estimated based on a 75% load. Barring mechanical failure and refueling the temporary generators have the ability to operate continuously throughout a typical PSPS event.</t>
  </si>
  <si>
    <t xml:space="preserve">Water District </t>
  </si>
  <si>
    <t xml:space="preserve">0.010 MW </t>
  </si>
  <si>
    <t>28 hours</t>
  </si>
  <si>
    <t>High risk to environment</t>
  </si>
  <si>
    <t>Tribal Health</t>
  </si>
  <si>
    <t>0.002 MW</t>
  </si>
  <si>
    <t>44 hours</t>
  </si>
  <si>
    <t xml:space="preserve">Risk to Public Safety </t>
  </si>
  <si>
    <t>Property Damage</t>
  </si>
  <si>
    <t>175D, 177C, 177D, 180D</t>
  </si>
  <si>
    <t>9/20/2021 12:25 PDT</t>
  </si>
  <si>
    <t>170, 245A, 246A</t>
  </si>
  <si>
    <t>9/20/2021 13:05 PDT</t>
  </si>
  <si>
    <t>177B</t>
  </si>
  <si>
    <t>9/20/2021 13:52 PDT</t>
  </si>
  <si>
    <t>245B, 246B</t>
  </si>
  <si>
    <t>9/20/2021 14:34 PDT</t>
  </si>
  <si>
    <t>175F, 177A</t>
  </si>
  <si>
    <t>9/20/2021 16:11 PDT</t>
  </si>
  <si>
    <t>448A</t>
  </si>
  <si>
    <t>9/21/2021 11:13 PDT</t>
  </si>
  <si>
    <t>448B, 651</t>
  </si>
  <si>
    <t>9/21/2021 14:36 PDT</t>
  </si>
  <si>
    <t>GVPC1</t>
  </si>
  <si>
    <t>Grapevine Peak</t>
  </si>
  <si>
    <t>Yolo</t>
  </si>
  <si>
    <t>PG490</t>
  </si>
  <si>
    <t>Bald Mountain Tower</t>
  </si>
  <si>
    <t>PG358</t>
  </si>
  <si>
    <t>Knoxville</t>
  </si>
  <si>
    <t>PG855</t>
  </si>
  <si>
    <t>Black Butte Lake</t>
  </si>
  <si>
    <t>PG880</t>
  </si>
  <si>
    <t>Blue Ridge Road South</t>
  </si>
  <si>
    <t>PG845</t>
  </si>
  <si>
    <t>Road 65</t>
  </si>
  <si>
    <t>Lake</t>
  </si>
  <si>
    <t>PG126</t>
  </si>
  <si>
    <t>Mt St Helena East</t>
  </si>
  <si>
    <t>PG301</t>
  </si>
  <si>
    <t>Bartlett Springs Road</t>
  </si>
  <si>
    <t>Scaled Probability</t>
  </si>
  <si>
    <t>max</t>
  </si>
  <si>
    <t>The product of probability of catastrophic fire (Prob_Cat) and IPW - probability of ignition (prob_ignition).</t>
  </si>
  <si>
    <r>
      <t>This product is called the (CFP</t>
    </r>
    <r>
      <rPr>
        <vertAlign val="subscript"/>
        <sz val="8"/>
        <color rgb="FF000000"/>
        <rFont val="Times New Roman"/>
        <family val="1"/>
      </rPr>
      <t>d</t>
    </r>
    <r>
      <rPr>
        <sz val="8"/>
        <color rgb="FF000000"/>
        <rFont val="Times New Roman"/>
        <family val="1"/>
      </rPr>
      <t>) Catastrophic Fire Probability distribution model.</t>
    </r>
  </si>
  <si>
    <r>
      <t>Scaled by 10</t>
    </r>
    <r>
      <rPr>
        <vertAlign val="superscript"/>
        <sz val="8"/>
        <color rgb="FF000000"/>
        <rFont val="Times New Roman"/>
        <family val="1"/>
      </rPr>
      <t>3</t>
    </r>
    <r>
      <rPr>
        <sz val="8"/>
        <color rgb="FF000000"/>
        <rFont val="Times New Roman"/>
        <family val="1"/>
      </rPr>
      <t xml:space="preserve"> to covert to an integer value.</t>
    </r>
  </si>
  <si>
    <t>flame_length_ft_2hr</t>
  </si>
  <si>
    <t>ft</t>
  </si>
  <si>
    <t>Flame length in feet on fire front for first 2 hours of fire spread simulation from Technoslyva.</t>
  </si>
  <si>
    <t>rate_of_spread_chhr_2hr</t>
  </si>
  <si>
    <t>Ch/hr.</t>
  </si>
  <si>
    <t>Rate of fire spread in chains per hour for first 2 hours of fire spread simulation from Technoslyva.</t>
  </si>
  <si>
    <t>area_acres_8hr</t>
  </si>
  <si>
    <t>acres</t>
  </si>
  <si>
    <t>Acres burned in the 8-hour fire spread simulation from Technoslyva.</t>
  </si>
  <si>
    <t>ws_mph</t>
  </si>
  <si>
    <t>Sustained windspeed in miles per hour at 10 meters above ground level.</t>
  </si>
  <si>
    <t>wg_ec_mph</t>
  </si>
  <si>
    <t>Wind gust in miles per hour at 10 meters above ground level.</t>
  </si>
  <si>
    <t>ws_mph_50m</t>
  </si>
  <si>
    <t>Sustained windspeed in miles per hour at 50 meters above ground level.</t>
  </si>
  <si>
    <t>temp_2m_f</t>
  </si>
  <si>
    <t>F</t>
  </si>
  <si>
    <t>Temperature in Fahrenheit at 2 meters above ground level.</t>
  </si>
  <si>
    <t>rh_2m</t>
  </si>
  <si>
    <t>%</t>
  </si>
  <si>
    <t>min</t>
  </si>
  <si>
    <t>Relative Humidity in percent at 2 meters above ground level.</t>
  </si>
  <si>
    <t>vpd2m_mb</t>
  </si>
  <si>
    <t>Vapor pressure deficit at 2 meters above ground level in millibars.</t>
  </si>
  <si>
    <t>dfm_10hr</t>
  </si>
  <si>
    <t>fuel moisture fraction</t>
  </si>
  <si>
    <t>Dead Fuel Moisture in 10-hour fuel moisture class.</t>
  </si>
  <si>
    <t xml:space="preserve">Can be scaled to percentage by multiplying by 100. </t>
  </si>
  <si>
    <t>dfm_100hr</t>
  </si>
  <si>
    <t>Dead Fuel Moisture in 100-hour moisture class.</t>
  </si>
  <si>
    <t>dfm_1000hr</t>
  </si>
  <si>
    <t>Dead Fuel Moisture in 1000-hour moisture class.</t>
  </si>
  <si>
    <t>lfm_herb</t>
  </si>
  <si>
    <t>Live Fuel Moisture Percentage of herbaceous plant species. (% of species that is comprised of water)</t>
  </si>
  <si>
    <t>lfm_chamise_new</t>
  </si>
  <si>
    <t>Live Fuel Moisture Percentage of Chamise (shrub) plant species. (% of species that is comprised of water)</t>
  </si>
  <si>
    <t>lfm_woody</t>
  </si>
  <si>
    <t>Live Fuel Moisture Percentage of woody plant species. (% of species that is comprised of water)</t>
  </si>
  <si>
    <t>prob_large</t>
  </si>
  <si>
    <t>Probability</t>
  </si>
  <si>
    <t xml:space="preserve">Fire Potential Index (FPI) Model Output - Probability of a large fire if an ignition were to occur. </t>
  </si>
  <si>
    <t>prob_cat</t>
  </si>
  <si>
    <r>
      <t>Fire Potential Index (FPI) Model Output - Probability of a catastrophic fire if an ignition were to occur. FPI component of the CFP</t>
    </r>
    <r>
      <rPr>
        <vertAlign val="subscript"/>
        <sz val="8"/>
        <color rgb="FF000000"/>
        <rFont val="Times New Roman"/>
        <family val="1"/>
      </rPr>
      <t>D</t>
    </r>
    <r>
      <rPr>
        <sz val="8"/>
        <color rgb="FF000000"/>
        <rFont val="Times New Roman"/>
        <family val="1"/>
      </rPr>
      <t xml:space="preserve"> model.</t>
    </r>
  </si>
  <si>
    <t>prob_large_or_cat</t>
  </si>
  <si>
    <t>Fire Potential Index (FPI) Model Output - Probability of a large or catastrophic fire if an ignition were to occur.  Utilized in the minimum fire potential conditions.</t>
  </si>
  <si>
    <t>sum_tree_ovr</t>
  </si>
  <si>
    <t>Sum of tree overstrike in a 2 x 2 km grid cell area in ft.</t>
  </si>
  <si>
    <t>prob_ignition</t>
  </si>
  <si>
    <r>
      <t>2021 Ignition Probability Weather (IPW) Model Output - Probability of Ignition based on the probability of outages by cause.  Ignition component of the CFP</t>
    </r>
    <r>
      <rPr>
        <vertAlign val="subscript"/>
        <sz val="8"/>
        <color rgb="FF000000"/>
        <rFont val="Times New Roman"/>
        <family val="1"/>
      </rPr>
      <t>D</t>
    </r>
    <r>
      <rPr>
        <sz val="8"/>
        <color rgb="FF000000"/>
        <rFont val="Times New Roman"/>
        <family val="1"/>
      </rPr>
      <t xml:space="preserve"> model.</t>
    </r>
  </si>
  <si>
    <t>Yes/No during event</t>
  </si>
  <si>
    <t>Red Flag Warning from the Federal National Weather Service.</t>
  </si>
  <si>
    <t>GACC_HighRisk</t>
  </si>
  <si>
    <t>High Risk issued by the Federal North or South Operations Predictive Services.</t>
  </si>
  <si>
    <t>open_psps_tags</t>
  </si>
  <si>
    <t>Yes/No During Event</t>
  </si>
  <si>
    <t>PSPS-Qualified Tags include P1 (tree represents an immediate risk) and P2 (tree is damaged or diseased and could fall into nearby power lines) tree tags and Electric Corrective tags (Priority A - emergency, B - urgent, E - risk-based, and H - hardening projects)</t>
  </si>
  <si>
    <t>transmission_impacts_yes_no</t>
  </si>
  <si>
    <t xml:space="preserve">Distribution lines that would have been de-energized due to de-energization of upstream transmission lines, regardless of whether those distribution lines would have also been de-energized due to direct distribution PSPS. </t>
  </si>
  <si>
    <t>Distribution</t>
  </si>
  <si>
    <t>ARBUCKLE 1101*</t>
  </si>
  <si>
    <t>COLUSA</t>
  </si>
  <si>
    <t>Outside HFTD</t>
  </si>
  <si>
    <t>ARBUCKLE 1104*</t>
  </si>
  <si>
    <t>YOLO, COLUSA</t>
  </si>
  <si>
    <t>Partially Outside HFTD, Tier 2</t>
  </si>
  <si>
    <t>CORNING 1101*</t>
  </si>
  <si>
    <t>TEHAMA</t>
  </si>
  <si>
    <t>CORNING 1102*</t>
  </si>
  <si>
    <t>CORTINA 1101*</t>
  </si>
  <si>
    <t>GLENN 1101*</t>
  </si>
  <si>
    <t>GLENN</t>
  </si>
  <si>
    <t>HIGHLANDS 1103*</t>
  </si>
  <si>
    <t>LAKE</t>
  </si>
  <si>
    <t>MADISON 2101*</t>
  </si>
  <si>
    <t>YOLO</t>
  </si>
  <si>
    <t>MAXWELL 1105*</t>
  </si>
  <si>
    <t>MONTICELLO 1101*</t>
  </si>
  <si>
    <t>NAPA</t>
  </si>
  <si>
    <t>PUTAH CREEK 1105*</t>
  </si>
  <si>
    <t>KERN</t>
  </si>
  <si>
    <t>TEJON 1102*</t>
  </si>
  <si>
    <t>TYLER 1105*</t>
  </si>
  <si>
    <t>VACAVILLE 1104*</t>
  </si>
  <si>
    <t>SOLANO</t>
  </si>
  <si>
    <t>VACAVILLE 1108*</t>
  </si>
  <si>
    <t>Communications/Notifications</t>
  </si>
  <si>
    <t>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</si>
  <si>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PSPS Frequency/Duration</t>
  </si>
  <si>
    <t>Including, but not limited to complaints regarding the frequency and/or duration of PSPS events, including delays in restoring power, scope of PSPS and dynamic of weather conditions.</t>
  </si>
  <si>
    <t>Safety/Health Concern</t>
  </si>
  <si>
    <t>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</si>
  <si>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General PSPS Dissatisfaction/Other</t>
  </si>
  <si>
    <t>Including, but not limited to complaints about being without power during PSPS event and related hardships such as food loss, income loss, inability to work/attend school, plus any PSPS-related complaints that do not fall into any other category.</t>
  </si>
  <si>
    <t>Outreach/Assistance</t>
  </si>
  <si>
    <t>Including, but not limited to complaints regarding community resource centers, community crew vehicles, backup power, hotel vouchers, other assistance provided by utility to mitigate impact of PSPS</t>
  </si>
  <si>
    <t>Calculated from an estimate of Equivalent Fatalities (EF) per Million Customer Minutes Interrupted (MMCI).   EF/MMCI ratio is estimated from previous PG&amp;E PSPS and other large external outage events.[1]</t>
  </si>
  <si>
    <t>Calculated based on maximum building impacts derived from Technosylva wildfire simulation models and a cost per structure burned previously evaluated in 2020 RAMP Report.[2]</t>
  </si>
  <si>
    <t>Calculated based on two financial estimates 1) distribution of a lump sum cost of execution across all relevant circuits and 2) an estimated proxy cost per customer per PSPS event.[3]</t>
  </si>
  <si>
    <t>[3] The assumptions used in these calculations, including the proxy cost per customer per PSPS event, are subject to be updated and are not intended to prejudge or create precedent with regard to the development of more precise values of resiliency or cost of PSPS metrics being considered in other ongoing proceedings at the California Public Utilities Commission, such as the Risk-Based Decision-Making Rulemaking [R.20.07.013] and the Microgrid and Resiliency Strategies</t>
  </si>
  <si>
    <t>Table 4: Customer Notification Timeline Summary Prior to De-energization for September 20, 2021 PSPS Event</t>
  </si>
  <si>
    <t>Table 5: Notifications to Customers where Positive or Affirmative Notification was Attempted</t>
  </si>
  <si>
    <r>
      <t xml:space="preserve">The total sum of automated notifications </t>
    </r>
    <r>
      <rPr>
        <b/>
        <sz val="8"/>
        <color theme="1"/>
        <rFont val="Times New Roman"/>
        <family val="1"/>
      </rPr>
      <t xml:space="preserve">attempted </t>
    </r>
    <r>
      <rPr>
        <sz val="8"/>
        <color theme="1"/>
        <rFont val="Times New Roman"/>
        <family val="1"/>
      </rPr>
      <t>via call, text and email, in-person doorbell ring visit attempts and/or Live Agent phone calls.</t>
    </r>
  </si>
  <si>
    <r>
      <t xml:space="preserve">The total sum of automated notifications sent via phone, text and email, in-person doorbell ring visit attempts and/or Live Agent phone calls </t>
    </r>
    <r>
      <rPr>
        <b/>
        <sz val="8"/>
        <color theme="1"/>
        <rFont val="Times New Roman"/>
        <family val="1"/>
      </rPr>
      <t xml:space="preserve">that were executed </t>
    </r>
    <r>
      <rPr>
        <sz val="8"/>
        <color theme="1"/>
        <rFont val="Times New Roman"/>
        <family val="1"/>
      </rPr>
      <t>(i.e., active phone number, deliverable email address, and/or accessible to deliver in-person doorbell ring).</t>
    </r>
  </si>
  <si>
    <r>
      <t xml:space="preserve">Customers who </t>
    </r>
    <r>
      <rPr>
        <b/>
        <sz val="8"/>
        <color theme="1"/>
        <rFont val="Times New Roman"/>
        <family val="1"/>
      </rPr>
      <t xml:space="preserve">acknowledged their notification </t>
    </r>
    <r>
      <rPr>
        <sz val="8"/>
        <color theme="1"/>
        <rFont val="Times New Roman"/>
        <family val="1"/>
      </rPr>
      <t>by taking one of the following actions: answered an automated or Live Agent phone call, responded to a text message, opened an email or greeted an in-person doorbell ring (excludes voicemails left, text message delivered only and not confirmed, door hanger left).</t>
    </r>
  </si>
  <si>
    <t>Table 7: Count and Type of Additional Notifications to De-energized Medical Baseline Program Customers</t>
  </si>
  <si>
    <t>Table 9: PSPS Portal Time &amp; Date for Map Sharing</t>
  </si>
  <si>
    <t>Table 10: Customer Notifications Based on Language Preference</t>
  </si>
  <si>
    <t>Table 12: PG&amp;E Website Traffic for September 20, 2021 PSPS Event</t>
  </si>
  <si>
    <t>Table 13: Unique Visitors to the Translated Versions of PG&amp;E’s Website for the September 20, 2021 PSPS Event [1]</t>
  </si>
  <si>
    <t>Table 14: Unique Visitors to the Translated Versions of PG&amp;E’s Emergency Website for the September 20, 2021 PSPS Event</t>
  </si>
  <si>
    <t>[1] Not all webpages within PG&amp;E’s Website are offered in the translated languages listed. If the language is not included in the selector on the webpage, the visitor can call 1-833-208-4167 for assistance in 250+ other languages.</t>
  </si>
  <si>
    <t>[2] There is some overlap in unique visitors by language because some visitors viewed webpages in different languages.</t>
  </si>
  <si>
    <t>Table 20: Lessons Learned from PSPS Event</t>
  </si>
  <si>
    <t>Table 18: Count and Type of Claim(s) Received</t>
  </si>
  <si>
    <t>Table 16: Critical Facility and Infrastructure Customers Energized with Backup Generation</t>
  </si>
  <si>
    <t>Table 15: Generators Available for Critical Facilities and Infrastructure Customers</t>
  </si>
  <si>
    <t>Table 11: Call Center Support Services</t>
  </si>
  <si>
    <r>
      <t xml:space="preserve">Number of Entities or Customer Accounts </t>
    </r>
    <r>
      <rPr>
        <b/>
        <vertAlign val="superscript"/>
        <sz val="10.5"/>
        <color rgb="FFFFFFFF"/>
        <rFont val="Times New Roman"/>
        <family val="1"/>
      </rPr>
      <t>[3]</t>
    </r>
  </si>
  <si>
    <t>[3] Number of Entities or Customer Accounts for Critical Facilities and Infrastructure Customers and All Other Affected Customers does not take into consideration live agent calls and/or emails sent manually by PG&amp;E for this PSPS event. For example, telecommunication service providers may have received an email or phone call from the CIL during the event.</t>
  </si>
  <si>
    <r>
      <t>Public Safety Partners excluding Critical Facilities and Infrastructure</t>
    </r>
    <r>
      <rPr>
        <b/>
        <vertAlign val="superscript"/>
        <sz val="8"/>
        <color rgb="FF000000"/>
        <rFont val="Times New Roman"/>
        <family val="1"/>
      </rPr>
      <t>[1]</t>
    </r>
    <r>
      <rPr>
        <sz val="8"/>
        <color rgb="FF000000"/>
        <rFont val="Times New Roman"/>
        <family val="1"/>
      </rPr>
      <t> </t>
    </r>
  </si>
  <si>
    <r>
      <t>Critical Facilities and Infrastructure</t>
    </r>
    <r>
      <rPr>
        <b/>
        <vertAlign val="superscript"/>
        <sz val="8"/>
        <color rgb="FF000000"/>
        <rFont val="Times New Roman"/>
        <family val="1"/>
      </rPr>
      <t>[2]</t>
    </r>
    <r>
      <rPr>
        <sz val="8"/>
        <color rgb="FF000000"/>
        <rFont val="Times New Roman"/>
        <family val="1"/>
      </rPr>
      <t> </t>
    </r>
  </si>
  <si>
    <t xml:space="preserve">0 damages </t>
  </si>
  <si>
    <t>First initial Weather All-Clear Notification sent.</t>
  </si>
  <si>
    <t>First initial ETOR Update Notification sent.</t>
  </si>
  <si>
    <t>When forecasted weather conditions showed that a safety shutoff was confirmed, and power would be de-energized in approximately 1-4 hours, PG&amp;E completed the following:
•	Submitted a PSPS State Notification Form to Cal OES and sent an email to the CPUC notifying them that PG&amp;E has made the decision to de-energize.
•	Sent notifications to other Public Safety Partners, and customers; these notifications include the same key event timing information and resource links as the “Watch Notification”.
•	Sent notifications to Medical Baseline program customers, including tenants of master metered accounts, and SIV customers every hour until the customer confirms receipt of the notification (up to 21:00 PDT or when PG&amp;E halts notifications).
•	Sent Cancellation Notifications to Public Safety Partners and customers removed from scope; this was to inform them that power would not be shut off.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</si>
  <si>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After the weather event had passed and the area is deemed safe to begin patrols and restoration, PG&amp;E completed the following:
•	Submitted a PSPS State Notification Form to Cal OES and sent an email to the CPUC notifying them that PG&amp;E is initiating re-energization patrols. 
•	Sent notifications to other Public Safety Partners, and customers via phone, text message, and email; these notifications included the ETOR.
o	Note: Customers can opt out of receiving event update notifications after de-energization has occurred.
•	Sent “event update” notifications to customers if their ETOR changed; two ways that an ETOR may change include:
o	New field or meteorology conditions.
o	Damage was found during patrols and repair is needed.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</si>
  <si>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Once customers, including Medical Baseline program customers and SIV customers, were restored, they received notifications via phone, text, and email. This was done using an automated process that issued customer notifications every 15 minutes upon restoration of service. Customer notifications were provided in English, with information on how to get event information in translated languages. Customers with their language preference selected in their PG&amp;E accounts received in-language (translated) notifications.
Once all customers were restored, PG&amp;E submitted the final PSPS State Notification Form to Cal OES, sent an email to the CPUC, and sent a notification to Public Safety Partners via phone, text, and email. Public Safety Partner notifications were provided in English.</t>
  </si>
  <si>
    <t>Following PG&amp;E’s activation of its EOC for a potential PSPS event, PG&amp;E completed the following:
•	Submitted a PSPS State Notification Form to Cal OES and sent an email to the CPUC notifying them that PG&amp;E’s EOC has been activated and that PG&amp;E is monitoring for a potential PSPS event. 
•	Sent notifications to other Public Safety Partners[1] via call, text, and email; these notifications include the following information: 
o	Estimated window of the de-energization time.
o	When weather is anticipated to pass.
o	Estimated Time of Restoration (ETOR).
o	For Public Safety Partners Only: Links to the PSPS Portal and website where event-specific maps and information are available.</t>
  </si>
  <si>
    <t>[1] Other Public Safety partners refers to first/emergency responders at the local, state, and federal level, water, wastewater, and communication service providers, affected community choice aggregators, publicly-owned utilities/electrical cooperatives, the CPUC, the California Governor’s Office of Emergency Services, and the California Department of Forestry and Fire Protection.</t>
  </si>
  <si>
    <t>[4] Translated languages refers to Spanish, Chinese (Mandarin and Cantonese), Vietnamese, Tagalog, Korean, Russian, Arabic, Punjabi, Farsi, Japanese, Khmer, Hmong, Thai, Hindi, and Portuguese. A language is prevalent if it is spoken by 1,000 or more persons in the utility’s territory or if it’s spoken by 5 percent or more of the population within a “public safety answering point” in the utility territory (D.20-03-004). Details on the community outreach efforts for PSPS and wildfire-related outreach including efforts to reach all languages prevalent in PG&amp;E’s service area can be found in Section 8.4 of PG&amp;E’s 2021 Wildfire Mitigation Plan Report.</t>
  </si>
  <si>
    <t>9/19/2021 11:45 PDT</t>
  </si>
  <si>
    <t>9/18/2021 19:47 PDT</t>
  </si>
  <si>
    <t>9/18/2021 19:51 PDT</t>
  </si>
  <si>
    <t>9/19/2021 11:30 PDT</t>
  </si>
  <si>
    <t>9/19/2021 11:16 PDT</t>
  </si>
  <si>
    <t>9/19/2021 18:54 PDT</t>
  </si>
  <si>
    <t>9/19/2021 18:51 PDT</t>
  </si>
  <si>
    <t>9/20/2021 12:45 PDT</t>
  </si>
  <si>
    <t>9/20/2021 14:23 PDT</t>
  </si>
  <si>
    <t>9/20/2021 19:27 PDT</t>
  </si>
  <si>
    <t>9/21/2021 11:03 PDT</t>
  </si>
  <si>
    <t>9/20/2021 15:44 PDT</t>
  </si>
  <si>
    <t>9/21/2021 15:14 PDT</t>
  </si>
  <si>
    <t>9/20/2021 17:59 PDT</t>
  </si>
  <si>
    <t>9/21/2021 18:16 PDT</t>
  </si>
  <si>
    <t>9/20/2021 15:46 PDT</t>
  </si>
  <si>
    <t>Circuit going through two TPs not de-energized due to being assigned to a TP that was delayed/cancelled</t>
  </si>
  <si>
    <t xml:space="preserve">Lessons learned from implementing new restoration strategy  </t>
  </si>
  <si>
    <t>Lessons learned monitoring the weather conditions</t>
  </si>
  <si>
    <t>PG&amp;E held 16 meteorology check-ins to review the latest conditions and removed seven TP’s (approximately 4,900 customers) from our de-energization scope.
Ultimately, a significant number of customers that were in scope for de-energization were not de-energized. The initial customer in scope for de-energization included approximately 7,100 customers. However, following the 16 meteorology check-ins, the actual number of customers with planned, full-duration PSPS outages was reduced significantly to only about 2,200 customers.</t>
  </si>
  <si>
    <t>The previous process was to ensure a specific circuit was assigned to only one TP. This facilitated avoiding multiple notifications to the same customer, multiple devices to be operated and any double counting of customer/mile impacts. 
To resolve this issue PG&amp;E has implemented a process to include overlapping adjacent circuit segments in playbooks while not duplicating the notifications and other associated data. In parallel PG&amp;E is working to automate this process in the PSPS Situation Intelligence Platform (PSIP).</t>
  </si>
  <si>
    <t>Going forward PG&amp;E will implement the following process improvements: 
1. Teams will re-confirm resources are in place two hours ahead of the planned de-energization time.
2. Establish contingency staffing for increased scope/same day exceptions</t>
  </si>
  <si>
    <t>There were no damages or hazards found in post-weather patrols for this PSPS event.</t>
  </si>
  <si>
    <t>17,061[1]</t>
  </si>
  <si>
    <t>2,968[2]</t>
  </si>
  <si>
    <t>[1] Of the 17,061 customer notifications sent to customers, one customer was not de-energized but was notified that de-energization would occur (e.g., received Warning Notification), and did not receive a cancellation notice before the de-energization start date/time indicated in their Warning Notification. Please see page 54 regarding PG&amp;E’s Explanation of No De-energization after receiving a De-energization Notification.</t>
  </si>
  <si>
    <t>[2] Of the 2,968 customers de-energized, 756 customers did not receive any notifications before de-energization. For further detail, please refer to Table 8.</t>
  </si>
  <si>
    <t>Cancelled</t>
  </si>
  <si>
    <t>Critical Facilities and Infrastructure De-energized</t>
  </si>
  <si>
    <t>Public Safety Partners, All Customers (including Medical Baseline program customers and Self-Identified Vulnerable (SIV)[2] customers)</t>
  </si>
  <si>
    <t xml:space="preserve">This was due to the change in weather patterns. At the time advanced notifications were sent, four cities and four counties were not in scope. </t>
  </si>
  <si>
    <t>•	For 27 critical facilities and infrastructure customers, this was due to the change in weather patterns. At the time advanced notifications were sent, these critical facilities and infrastructure customers were not in scope.
•	Furthermore, the notifications were negatively impacted by a 23-minute outage that caused 15 critical facilities and infrastructure customers who were not in scope for the PSPS event to be de-energized when an unplanned upstream SCADA sectionalizing device had to be used to meet the planned de-energization time. Follow up actions are included in the lessons learned section.</t>
  </si>
  <si>
    <t>•	For 71 critical facilities and infrastructure customers, de-energization occurred between the hours of approximately 06:00 and 07:30 PDT. PG&amp;E does not send automated notifications to customers between the hours of 21:00 and 08:00 PDT as a courtesy to prevent waking customers in the middle of the night. PG&amp;E began sending Warning Notifications to these critical facilities and infrastructure customers at 9/19/2021 20:34 PDT.
•	Furthermore, the notifications were negatively impacted by a 23-minute outage that caused 15 critical facilities and infrastructure customers who were not in scope for the PSPS event to be de-energized when an unplanned upstream SCADA sectionalizing device had to be used to meet the planned de-energization time. Follow up actions are included in the lessons learned section.</t>
  </si>
  <si>
    <t>•	The notifications were negatively impacted by a 23-minute outage that caused 15 critical facilities and infrastructure customers who were not in scope for the PSPS event to be de-energized when an unplanned upstream SCADA sectionalizing device had to be used to meet the planned de-energization time. Follow up actions are included in the lessons learned section.</t>
  </si>
  <si>
    <t>•	For 100 critical facilities and infrastructure customers, de-energization occurred between the hours of approximately 22:30 and 07:30 PDT. PG&amp;E does not send automated notifications to customers between the hours of 21:00 and 08:00 PDT as a courtesy to prevent waking customers in the middle of the night. PG&amp;E did not send these critical facilities and infrastructure customers a Power Off Notification. The final notification these critical facilities and infrastructure customers received is the Warning Notification. PG&amp;E began sending Warning Notifications to these critical facilities and infrastructure customers at 9/19/2021 20:34 PDT.
•	Furthermore, the notifications were negatively impacted by a 23-minute outage that caused 15 critical facilities and infrastructure customers who were not in scope for the PSPS event to be de-energized when an unplanned upstream SCADA sectionalizing device had to be used to meet the planned de-energization time. Follow up actions are included in the lessons learned section.</t>
  </si>
  <si>
    <t>•	PG&amp;E sends notifications via phone, text, and email using an automated process. For 21 critical facilities and infrastructure customers, automated notifications were not turned on in time to notify these customers immediately before re-energization due to a delay in PG&amp;E's communications process.
•	Furthermore, the notifications were negatively impacted by a 23-minute outage that caused 15 critical facilities and infrastructure customers who were not in scope for the PSPS event to be de-energized when an unplanned upstream SCADA sectionalizing device had to be used to meet the planned de-energization time. Follow up actions are included in the lessons learned section.</t>
  </si>
  <si>
    <t>•	PG&amp;E sends notifications via phone, text, and email using an automated process. For four critical facilities and infrastructure customers, automated notifications were not turned on in time to notify these customers immediately before re-energization due to a delay in PG&amp;E's communications process.
•	For 24 critical facilities and infrastructure customers, PG&amp;E's field crew did not properly complete fields in PG&amp;E's Outage Dispatch Tool. Specific fields in PGE's Outage Dispatch Tool must be complete in order for PG&amp;E's notification system to select the customers to receive automatic notifications. Due to the incomplete fields, customers were not flagged in PG&amp;E's notification system to receive a notification when re-energization was complete. 
•	Furthermore, the notifications were negatively impacted by a 23-minute outage that caused 15 customers who were not in scope for the PSPS event to be de-energized when an unplanned upstream SCADA sectionalizing device had to be used to meet the planned de-energization time. Follow up actions are included in the lessons learned section.</t>
  </si>
  <si>
    <t>•	Six customers did not have valid contact information on file during the event.
•	Furthermore, the notifications were negatively impacted by a 23-minute outage that caused 735 customers who were not in scope for the PSPS event to be de-energized when an unplanned upstream SCADA sectionalizing device had to be used to meet the planned de-energization time. Follow up actions are included in the lessons learned section.</t>
  </si>
  <si>
    <t>•	For 1,544 customers, de-energizations started between the hours of approximately 01:00 and 07:30 PDT. PG&amp;E does not send automated notifications to customers between the hours of 21:00 and 08:00 PDT as a courtesy to prevent waking customers in the middle of the night. PG&amp;E began sending Warning Notifications to these customers at 9/19/2021 20:34 PDT.
•	Six customers did not have valid contact information on file during the event.
•	Furthermore, the notifications were negatively impacted by a 23-minute outage that caused 735 customers who were not in scope for the PSPS event to be de-energized when an unplanned upstream SCADA sectionalizing device had to be used to meet the planned de-energization time. Follow up actions are included in the lessons learned section.</t>
  </si>
  <si>
    <t>•	For 2,112 customers, de-energization occurred between the hours of approximately 22:30 and 07:30 PDT. PG&amp;E does not send automated notifications to customers between the hours of 21:00 and 08:00 PDT as a courtesy to prevent waking customers in the middle of the night. PG&amp;E did not send these customers a Power Off Notification. The final notification these customers received is the Warning Notification. PG&amp;E began sending Warning Notifications to these customers at 9/19/2021 20:34 PDT.
•	Six customers did not have valid contact information on file during the event. 
•	Furthermore, the notifications were negatively impacted by a 23-minute outage that caused 735 customers who were not in scope for the PSPS event to be de-energized when an unplanned upstream SCADA sectionalizing device had to be used to meet the planned de-energization time. Follow up actions are included in the lessons learned section.</t>
  </si>
  <si>
    <t>•	PG&amp;E sends notifications via phone, text, and email using an automated process. For 56 customers, automated notifications were not turned on in time to notify these customers immediately before re-energization due to a delay in PG&amp;E's communications process.
•	Four customers were de-energized for PSPS, but after being de-energized for PSPS, an incident that would have caused a non-PSPS outage (i.e., a car hit a pole which led to a non-PSPS outage) occurred. The outage reason for these customers were reclassified in PG&amp;E's system to a non-PSPS outage, and due to the reclassification, the customers were flagged to no longer receive PSPS-related notifications.
•	Six customers did not have valid contact information on file during the event.
•	Furthermore, the notifications were negatively impacted by a 23-minute outage that caused 735 customers who were not in scope for the PSPS event to be de-energized when an unplanned upstream SCADA sectionalizing device had to be used to meet the planned de-energization time. Follow up actions are included in the lessons learned section.</t>
  </si>
  <si>
    <t>•	For 280 customers, PG&amp;E's field crew did not properly complete fields in PG&amp;E's Outage Dispatch Tool. Specific fields in PGE's Outage Dispatch Tool must be complete in order for PG&amp;E's notification system to select the customers to receive automatic notifications. Due to the incomplete fields, customers were not flagged in PG&amp;E's notification system to receive a notification when re-energization was complete.
•	PG&amp;E sends notifications via phone, text, and email using an automated process. For 61 customers, automated notifications were not turned on in time to notify these customers immediately before re-energization due to a delay in PG&amp;E's communications process.
•	39 customers who were de-energized for PSPS experienced an incident on the lines that serve them that caused a non-PSPS outage (i.e., a car hit a pole which led to a non-PSPS outage). The outage reasons for these customers were reclassified in PG&amp;E's system to a non-PSPS outage, and due to the reclassification, the customers were flagged to no longer receive PSPS-related notifications. These customers would have received a separate non-PSPS-related notification regarding restoration after the non-PSPS outage.
•	Six customers did not have valid contact information on file during the event.
•	PG&amp;E sends notifications via phone, text, and email using an automated process. PG&amp;E's notification system runs every 15 minutes to provide Restoration Notifications to customers with outages restored in the most recent 15 minutes. For three customers, the operator restored the outage at 16:30 and entered a timestamp of 16:10. PG&amp;E's notification system ran the Restoration Notification selection process at 16:15 for outages that were restored between 16:00 and 16:15. When the notification system ran again at 16:30 to notify customers with outages restored between 16:15 and 16:30, these three customers were not picked up by the system due to 16:10 timestamp.
•	For four customers, the customer's status changed in PG&amp;E's Distribution Management System during the event. The change in status was due to the customer stopping service.
•	Furthermore, the notifications were negatively impacted by a 23-minute outage that caused 735 customers who were not in scope for the PSPS event to be de-energized when an unplanned upstream SCADA sectionalizing device had to be used to meet the planned de-energization time. Follow up actions related to this are included in the lessons learned section.</t>
  </si>
  <si>
    <t>Dates marked with an asterisk (*) are representatives who received multiple notifications during the event.</t>
  </si>
  <si>
    <t>Approximately 750 customers were de-energized for 23 minutes due to de-energization operations. These customers were not originally in scope for de-energization and thus were not notified prior to the 23-minute outage.</t>
  </si>
  <si>
    <t>On the distribution circuit in question, PG&amp;E planned to use a manually operated device (rather than a SCADA device which could be operated from PG&amp;E Grid Control Centers) so that the customer impact could be reduced. Prior to de-energizing the line, two of the planned resources called in sick leaving the nearest resource ~40 minutes away. Due to the travel time and potential risk to our customers, a decision was made to de-energize 750 additional customers using the automated device (so that the downstream customers would be de-energized in advance of the planned de-energization time) and restore the 750 additional upstream customers once the resource could get to location.</t>
  </si>
  <si>
    <t xml:space="preserve">PG&amp;E strives to minimize the number of customers impacted by a PSPS Event. To accomplish this, PG&amp;E utilizes sophisticated high-resolution weather models, readings from its network of weather stations and field observations from its Hazard Awareness &amp; Warning Center (HAWC).
For the September 20-21, 2021 PSPS Event, the original scope encompassed 21 Time Places (TP). PG&amp;E continually monitored the weather conditions through real-time readings from its weather stations and corroborated readings with field observations made by our Safety and Infrastructure Protection Teams situated in the areas of forecasted risk. PG&amp;E closely monitored those areas and was ultimately able to defer the decision to de-energize 7 TPs as they did not meet the forecasted risk. </t>
  </si>
  <si>
    <t>[3] For customers potentially impacted by PSPS late at night or overnight, PG&amp;E, did not send automated notifications to customers between the hours of 21:00 PDT and 08:00 PDT as a courtesy in order to prevent waking up the customers in the middle of the night. However, PG&amp;E will send notifications during the hours of 21:00 PDT and 08:00 PDT on a case-by-case basis (e.g., calls to Medical Baseline due to suddenly changing conditions).</t>
  </si>
  <si>
    <t>When shut off was initiated, PG&amp;E completed the following:
•	Submitted a PSPS State Notification Form to Cal OES and sent an email to the CPUC to notify them that power is in the process of being shut off.
•	Agency Representatives conducted a live call and/or sent an email, as appropriate, to County OES that were within the potential PSPS scope area and select cities and tribes to inform them that customers within their jurisdiction were beginning to be de-energized. 
•	Sent notification to other Public Safety Partners and customers via phone, text messages, and email, that included: 
o	For Customers Only: Impacted addresses.
o	De-energization time.
o	When the adverse weather is anticipated to pass.
o	Estimated Time of Restoration (ETOR). 
o	For Customers Only: Links to the PSPS Updates webpage with Community Resource Center information, and resources for customers with access and functional needs, including but not limited to information on the Medical Baseline program, Meals on Wheels, language support, and the Portable Battery Program.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</si>
  <si>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Entities who did not receive 1-4-hour imminent notification.</t>
  </si>
  <si>
    <t>*A subset of Public Safety Partners, including cities, counties, tribes, and community choice aggregators
**A subset of Public Safety Partners, including water, wastewater, and communication service providers
***All Customers, including Medical Baseline program customers and SIV customers</t>
  </si>
  <si>
    <t>During this time, PG&amp;E completed the following: 
•	Submitted a PSPS State Notification Form to Cal OES and sent an email to the CPUC notifying them of a scope change. 
•	Sent notifications to other Public Safety Partners and all customers via call, text message, and email; these notifications include the following information: 
o	For Customers Only: Potentially impacted addresses.
o	Estimated window of the de-energization time.
o	When the adverse weather is anticipated to pass.
o	Estimated Time of Restoration (ETOR). 
o	For Public Safety Partners Only: Links to the PSPS Portal and website where event-specific maps and information is available.
o	For Customers Only: Links to PSPS Updates webpage with Community Resource Center information, and resources for customers with access and functional needs, including but not limited to information on the Medical Baseline program, Meals on Wheels, language support, and the Portable Battery Program.
•	Sent notifications to Medical Baseline program customers, including tenants of master metered accounts, and Self-Identified Vulnerable (SIV) customers every hour until the customer confirms receipt of the notification (up to 21:00 PDT or when PG&amp;E halts notifications[3]).
•	Sent Cancellation Notifications to Public Safety Partners and customers removed from scope; this was to inform them that their power would not be shut off.
Customer notifications were provided in English, with information on how to get event information in 15 non-English languages, referred to herein as “translated languages”[4]. Customers with their language preference selected in their PG&amp;E accounts received in-language (translated) notifications. Public Safety Partner notifications were provided in English.</t>
  </si>
  <si>
    <t>9/18/2021  3:30:00 PM PDT</t>
  </si>
  <si>
    <t>9/19/2021  8:13:00 AM PDT</t>
  </si>
  <si>
    <t>[1] Total number of customers notified where notification was attempted. Count includes customers that may have been removed from scope or received Cancellation Notifications prior to de-energization, but still received Watch and/or Warning notifications.</t>
  </si>
  <si>
    <t>[6] Access and Functional Needs category includes customers enrolled in CARE or FERA; customers that self-identify to receive an in-person visit before disconnection for non-payment (e.g., vulnerable), customers that self-identify has having a person with a disability in the household (e.g., disabled); customers who self-select to receive utility communications in a non-standard format (e.g., in braille or large print); and customers who indicate a non-English language preference. Although Medical Baseline program customers are considered AFN, for the purposes of Table 5, notifications to customers where positive or affirmative notification was attempted to Medical Baseline program customers are reflected in separate categories.</t>
  </si>
  <si>
    <t>Grand Total [2]</t>
  </si>
  <si>
    <t>Grand Total[1]</t>
  </si>
  <si>
    <t>Table 17: Number and Nature of Complaints due to the September 20 - 21, 2021 PSPS Event</t>
  </si>
  <si>
    <t>Table 19: Weather All-Clear Times</t>
  </si>
  <si>
    <t>Appendix B: Distribution Circuits De-Energized During the September 20 - 21 PSPS Event</t>
  </si>
  <si>
    <t>Table A-1.2: Description, Units, and Value provided for Factors Considered in the Decision to Shut Off Power for Each Distribution Circuit De-energized During the September 20-21, 2021 PSPS Event</t>
  </si>
  <si>
    <t>Table A-1.1: Factors Considered in the Decision to Shut Off Power for Each Distribution Circuit De-energized During the September 20-21, 2021 PSPS Event</t>
  </si>
  <si>
    <t>The issue relates to the Elk Creek 1101 circuit which extended from TP2 into TP3 for the PSPS Event. Originally both TPs were anticipated to have severe weather starting at 06:00 PDT, on September 20, 2021. As such the de-energization device in the playbook was to be the circuit breaker at Elk Creek substation, de-energizing the entire circuit. The circuit breaker was in TP2 and constituted the de-energization point; hence the entire circuit and all the customers were linked to TP2 and none of the circuit was linked to TP3. During this event TP3 was approved for de-energization based on current and forecasted weather conditions while TP2 was delayed for multiple review meetings before ultimately being cancelled later that day. As a result, the Elk Creek 1101 circuit was not de-energized (including the segments that passed into the geographic footprint of TP3) as it should have been, given the weather conditions that did occur in TP3.</t>
  </si>
  <si>
    <t>Appendix E: Public Safety Partners Contacted</t>
  </si>
  <si>
    <t xml:space="preserve">In 2021, PG&amp;E adopted the “All-Clear Zone” methodology for calling Weather “All-Clears”. Due to the large geographic span of some Fire Index Areas (FIA’s) which were historically used to call weather “All-Clears”, PG&amp;E further divided FIAs into pre-defined boundaries, or All-Clear Zones, to allow for varying geographic weather conditions within a FIA. These All-Clear Zones align with known meteorological phenomena, such as mountain tops and wind gaps which may experience longer periods of extreme weather. This method has allowed for further granularity in calling weather “All-Clears”, thereby helping areas less prone to wind gusts or adverse conditions to be cleared and then restored more quickly. </t>
  </si>
  <si>
    <t>The All-Clear Zone methodology has facilitated calling of All-Clears on a faster and more frequent basis. During this relatively small event, PG&amp;E held seven separate Weather “All-Clear” meetings which resulted in a targeted and more granular restoration plan which was beneficial in reducing the overall outage duration for our customers.</t>
  </si>
  <si>
    <t>Table 21: Maximum Wind Gusts Recorded September 20, 2021 in Impacted Counties</t>
  </si>
  <si>
    <t>HFTD Tier</t>
  </si>
  <si>
    <t>Date/Time Contacted (PDT)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</si>
</sst>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0.000"/>
    <numFmt numFmtId="166" formatCode="0.00000"/>
  </numFmts>
  <fonts count="39">
    <font>
      <sz val="11"/>
      <color theme="1"/>
      <name val="Calibri"/>
      <family val="2"/>
      <scheme val="minor"/>
    </font>
    <font>
      <sz val="11"/>
      <color theme="1"/>
      <name val="Times New Roman"/>
      <family val="1"/>
    </font>
    <font>
      <b/>
      <sz val="11"/>
      <color theme="1"/>
      <name val="Times New Roman"/>
      <family val="1"/>
    </font>
    <font>
      <b/>
      <sz val="10.5"/>
      <color rgb="FFFFFFFF"/>
      <name val="Times New Roman"/>
      <family val="1"/>
    </font>
    <font>
      <sz val="10.5"/>
      <color theme="1"/>
      <name val="Times New Roman"/>
      <family val="1"/>
    </font>
    <font>
      <sz val="8"/>
      <color rgb="FF000000"/>
      <name val="Times New Roman"/>
      <family val="1"/>
    </font>
    <font>
      <sz val="10"/>
      <color theme="1"/>
      <name val="Times New Roman"/>
      <family val="1"/>
    </font>
    <font>
      <sz val="8"/>
      <color theme="1"/>
      <name val="Times New Roman"/>
      <family val="1"/>
    </font>
    <font>
      <u/>
      <sz val="11"/>
      <color theme="10"/>
      <name val="Calibri"/>
      <family val="2"/>
      <scheme val="minor"/>
    </font>
    <font>
      <b/>
      <sz val="11"/>
      <color rgb="FFFFFFFF"/>
      <name val="Times New Roman"/>
      <family val="1"/>
    </font>
    <font>
      <b/>
      <sz val="11"/>
      <color indexed="8"/>
      <name val="Times New Roman"/>
      <family val="1"/>
    </font>
    <font>
      <b/>
      <sz val="11"/>
      <color rgb="FF000000"/>
      <name val="Times New Roman"/>
      <family val="1"/>
    </font>
    <font>
      <b/>
      <sz val="20"/>
      <color theme="0"/>
      <name val="Calibri"/>
      <family val="2"/>
      <scheme val="minor"/>
    </font>
    <font>
      <u/>
      <sz val="11"/>
      <color theme="10"/>
      <name val="Times New Roman"/>
      <family val="1"/>
    </font>
    <font>
      <sz val="8"/>
      <color theme="1"/>
      <name val="Calibri"/>
      <family val="2"/>
      <scheme val="minor"/>
    </font>
    <font>
      <sz val="8"/>
      <name val="Times New Roman"/>
      <family val="1"/>
    </font>
    <font>
      <vertAlign val="superscript"/>
      <sz val="8"/>
      <color theme="1"/>
      <name val="Times New Roman"/>
      <family val="1"/>
    </font>
    <font>
      <b/>
      <sz val="20"/>
      <color theme="0"/>
      <name val="Times New Roman"/>
      <family val="1"/>
    </font>
    <font>
      <b/>
      <u/>
      <sz val="22"/>
      <color indexed="8"/>
      <name val="Times New Roman"/>
      <family val="1"/>
    </font>
    <font>
      <b/>
      <u/>
      <sz val="20"/>
      <name val="Times New Roman"/>
      <family val="1"/>
    </font>
    <font>
      <sz val="11"/>
      <name val="Times New Roman"/>
      <family val="1"/>
    </font>
    <font>
      <sz val="11"/>
      <color rgb="FF000000"/>
      <name val="Times New Roman"/>
      <family val="1"/>
    </font>
    <font>
      <b/>
      <sz val="11"/>
      <color theme="0"/>
      <name val="Times New Roman"/>
      <family val="1"/>
    </font>
    <font>
      <sz val="11"/>
      <color theme="1"/>
      <name val="timeman"/>
    </font>
    <font>
      <b/>
      <sz val="8"/>
      <color rgb="FF000000"/>
      <name val="Times New Roman"/>
      <family val="1"/>
    </font>
    <font>
      <sz val="8"/>
      <color rgb="FF333333"/>
      <name val="Times New Roman"/>
      <family val="1"/>
    </font>
    <font>
      <b/>
      <sz val="10.5"/>
      <color rgb="FF000000"/>
      <name val="Times New Roman"/>
      <family val="1"/>
    </font>
    <font>
      <b/>
      <sz val="10.5"/>
      <color theme="0"/>
      <name val="Times New Roman"/>
      <family val="1"/>
    </font>
    <font>
      <sz val="8"/>
      <name val="Calibri"/>
      <family val="2"/>
      <scheme val="minor"/>
    </font>
    <font>
      <b/>
      <sz val="10"/>
      <color rgb="FF000000"/>
      <name val="Times New Roman"/>
      <family val="1"/>
    </font>
    <font>
      <sz val="9"/>
      <color theme="1"/>
      <name val="Times New Roman"/>
      <family val="1"/>
    </font>
    <font>
      <b/>
      <sz val="10.5"/>
      <color theme="1"/>
      <name val="Times New Roman"/>
      <family val="1"/>
    </font>
    <font>
      <b/>
      <sz val="8"/>
      <color theme="1"/>
      <name val="Times New Roman"/>
      <family val="1"/>
    </font>
    <font>
      <vertAlign val="subscript"/>
      <sz val="8"/>
      <color rgb="FF000000"/>
      <name val="Times New Roman"/>
      <family val="1"/>
    </font>
    <font>
      <vertAlign val="superscript"/>
      <sz val="8"/>
      <color rgb="FF000000"/>
      <name val="Times New Roman"/>
      <family val="1"/>
    </font>
    <font>
      <i/>
      <sz val="8"/>
      <color theme="1"/>
      <name val="Times New Roman"/>
      <family val="1"/>
    </font>
    <font>
      <i/>
      <sz val="8"/>
      <color indexed="8"/>
      <name val="Times New Roman"/>
      <family val="1"/>
    </font>
    <font>
      <b/>
      <vertAlign val="superscript"/>
      <sz val="10.5"/>
      <color rgb="FFFFFFFF"/>
      <name val="Times New Roman"/>
      <family val="1"/>
    </font>
    <font>
      <b/>
      <vertAlign val="superscript"/>
      <sz val="8"/>
      <color rgb="FF000000"/>
      <name val="Times New Roman"/>
      <family val="1"/>
    </font>
  </fonts>
  <fills count="10">
    <fill>
      <patternFill patternType="none"/>
    </fill>
    <fill>
      <patternFill patternType="gray125"/>
    </fill>
    <fill>
      <patternFill patternType="solid">
        <fgColor rgb="FF0082AA"/>
        <bgColor indexed="64"/>
      </patternFill>
    </fill>
    <fill>
      <patternFill patternType="solid">
        <fgColor rgb="FF00A4DD"/>
        <bgColor indexed="64"/>
      </patternFill>
    </fill>
    <fill>
      <patternFill patternType="solid">
        <fgColor rgb="FFDEEAF6"/>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F2F2F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261">
    <xf numFmtId="0" fontId="0" fillId="0" borderId="0" xfId="0"/>
    <xf numFmtId="0" fontId="7" fillId="0" borderId="0" xfId="0" applyFont="1" applyAlignment="1">
      <alignment vertical="center"/>
    </xf>
    <xf numFmtId="0" fontId="6"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10" fillId="0" borderId="0" xfId="0" applyFont="1" applyAlignment="1">
      <alignment horizontal="left" vertical="center"/>
    </xf>
    <xf numFmtId="0" fontId="0" fillId="0" borderId="0" xfId="0"/>
    <xf numFmtId="0" fontId="12" fillId="3" borderId="0" xfId="0" applyFont="1" applyFill="1"/>
    <xf numFmtId="0" fontId="1" fillId="0" borderId="0" xfId="0" applyFont="1"/>
    <xf numFmtId="0" fontId="2" fillId="0" borderId="0" xfId="0" applyFont="1"/>
    <xf numFmtId="0" fontId="1" fillId="0" borderId="0" xfId="0" applyFont="1" applyAlignment="1">
      <alignment vertical="center"/>
    </xf>
    <xf numFmtId="16" fontId="9" fillId="2"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7" fillId="0" borderId="0" xfId="0" applyFont="1"/>
    <xf numFmtId="0" fontId="14" fillId="0" borderId="0" xfId="0" applyFont="1" applyFill="1"/>
    <xf numFmtId="0" fontId="7" fillId="0" borderId="7" xfId="0" applyFont="1" applyBorder="1" applyAlignment="1">
      <alignment vertical="center" wrapText="1"/>
    </xf>
    <xf numFmtId="0" fontId="7" fillId="0" borderId="9" xfId="0" applyFont="1" applyBorder="1" applyAlignment="1">
      <alignment vertical="center" wrapText="1"/>
    </xf>
    <xf numFmtId="0" fontId="14" fillId="0" borderId="0" xfId="0" applyFont="1"/>
    <xf numFmtId="0" fontId="16" fillId="0" borderId="0" xfId="0" applyFont="1" applyAlignment="1">
      <alignment horizontal="left" vertical="center" indent="1"/>
    </xf>
    <xf numFmtId="0" fontId="7" fillId="0" borderId="0" xfId="0" applyFont="1" applyAlignment="1">
      <alignment horizontal="left" vertical="center" indent="1"/>
    </xf>
    <xf numFmtId="0" fontId="7" fillId="0" borderId="0" xfId="0" applyFont="1" applyFill="1"/>
    <xf numFmtId="0" fontId="17" fillId="3" borderId="0" xfId="0" applyFont="1" applyFill="1"/>
    <xf numFmtId="0" fontId="18" fillId="0" borderId="0" xfId="0" applyFont="1" applyAlignment="1">
      <alignment horizontal="left" vertical="center"/>
    </xf>
    <xf numFmtId="0" fontId="13" fillId="0" borderId="0" xfId="1" applyFont="1" applyAlignment="1">
      <alignment horizontal="left" vertical="center"/>
    </xf>
    <xf numFmtId="0" fontId="13" fillId="0" borderId="0" xfId="1" applyFont="1"/>
    <xf numFmtId="0" fontId="12" fillId="0" borderId="0" xfId="0" applyFont="1" applyFill="1"/>
    <xf numFmtId="0" fontId="17" fillId="0" borderId="0" xfId="0" applyFont="1" applyFill="1"/>
    <xf numFmtId="0" fontId="19" fillId="0" borderId="0" xfId="0" applyFont="1" applyFill="1"/>
    <xf numFmtId="0" fontId="20" fillId="0" borderId="0" xfId="0" applyFont="1" applyFill="1"/>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3"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9" fillId="2" borderId="12" xfId="0" applyFont="1" applyFill="1" applyBorder="1" applyAlignment="1">
      <alignment horizontal="center" vertical="center" wrapText="1"/>
    </xf>
    <xf numFmtId="0" fontId="2" fillId="0" borderId="0" xfId="0" applyFont="1" applyFill="1"/>
    <xf numFmtId="0" fontId="0" fillId="0" borderId="0" xfId="0" applyFont="1"/>
    <xf numFmtId="0" fontId="13" fillId="0" borderId="0" xfId="1" applyFont="1" applyAlignment="1">
      <alignment horizontal="left"/>
    </xf>
    <xf numFmtId="0" fontId="9" fillId="2" borderId="2" xfId="0" applyFont="1" applyFill="1" applyBorder="1" applyAlignment="1">
      <alignment horizontal="left" vertical="center" wrapText="1"/>
    </xf>
    <xf numFmtId="0" fontId="7" fillId="0" borderId="8" xfId="0" applyFont="1" applyBorder="1" applyAlignment="1">
      <alignment vertical="center" wrapText="1"/>
    </xf>
    <xf numFmtId="0" fontId="23" fillId="0" borderId="0" xfId="0" applyFont="1"/>
    <xf numFmtId="0" fontId="0" fillId="0" borderId="0" xfId="0" applyAlignment="1">
      <alignment wrapText="1"/>
    </xf>
    <xf numFmtId="0" fontId="12" fillId="3" borderId="0" xfId="0" applyFont="1" applyFill="1" applyAlignment="1">
      <alignment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25" fillId="0" borderId="1" xfId="0" applyFont="1" applyBorder="1" applyAlignment="1">
      <alignment horizontal="center" vertical="center" wrapText="1"/>
    </xf>
    <xf numFmtId="0" fontId="8" fillId="0" borderId="0" xfId="1" applyAlignment="1">
      <alignment horizontal="left" vertical="center" indent="1"/>
    </xf>
    <xf numFmtId="0" fontId="7" fillId="0" borderId="5" xfId="0" applyFont="1" applyBorder="1"/>
    <xf numFmtId="0" fontId="7" fillId="0" borderId="1" xfId="0" applyFont="1" applyBorder="1"/>
    <xf numFmtId="0" fontId="7" fillId="0" borderId="7" xfId="0" applyFont="1" applyBorder="1"/>
    <xf numFmtId="0" fontId="7" fillId="0" borderId="8" xfId="0" applyFont="1" applyBorder="1"/>
    <xf numFmtId="0" fontId="7" fillId="0" borderId="1" xfId="0" applyFont="1" applyBorder="1" applyAlignment="1">
      <alignment wrapText="1"/>
    </xf>
    <xf numFmtId="0" fontId="7" fillId="0" borderId="8" xfId="0" applyFont="1" applyBorder="1" applyAlignment="1">
      <alignment wrapText="1"/>
    </xf>
    <xf numFmtId="0" fontId="7" fillId="0" borderId="6" xfId="0" applyFont="1" applyBorder="1" applyAlignment="1">
      <alignment wrapText="1"/>
    </xf>
    <xf numFmtId="0" fontId="7" fillId="0" borderId="9" xfId="0" applyFont="1" applyBorder="1" applyAlignment="1">
      <alignment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0" borderId="9" xfId="0"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 fillId="0" borderId="0" xfId="0" applyFont="1"/>
    <xf numFmtId="3" fontId="7"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2" fontId="0" fillId="0" borderId="0" xfId="0" applyNumberFormat="1"/>
    <xf numFmtId="165" fontId="0" fillId="0" borderId="0" xfId="0" applyNumberFormat="1"/>
    <xf numFmtId="166" fontId="0" fillId="0" borderId="0" xfId="0" applyNumberFormat="1"/>
    <xf numFmtId="0" fontId="12" fillId="3" borderId="0" xfId="0" applyFont="1" applyFill="1" applyAlignment="1"/>
    <xf numFmtId="0" fontId="0" fillId="0" borderId="0" xfId="0" applyAlignment="1"/>
    <xf numFmtId="0" fontId="29" fillId="0" borderId="0" xfId="0" applyFont="1" applyAlignment="1">
      <alignment horizontal="center" vertical="center"/>
    </xf>
    <xf numFmtId="0" fontId="30" fillId="0" borderId="0" xfId="0" applyFont="1" applyAlignment="1">
      <alignment horizontal="left" vertical="center" indent="1"/>
    </xf>
    <xf numFmtId="0" fontId="15" fillId="0" borderId="0" xfId="0" applyFont="1" applyBorder="1" applyAlignment="1">
      <alignment wrapText="1"/>
    </xf>
    <xf numFmtId="0" fontId="31" fillId="0" borderId="0" xfId="0" applyFont="1" applyBorder="1" applyAlignment="1">
      <alignment horizontal="center" vertical="center" wrapText="1"/>
    </xf>
    <xf numFmtId="3" fontId="26" fillId="0" borderId="0" xfId="0" applyNumberFormat="1" applyFont="1" applyBorder="1" applyAlignment="1">
      <alignment horizontal="center" vertical="center" wrapText="1"/>
    </xf>
    <xf numFmtId="9" fontId="31" fillId="0" borderId="0" xfId="0" applyNumberFormat="1"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2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9" fillId="2" borderId="14" xfId="0" applyFont="1" applyFill="1" applyBorder="1" applyAlignment="1">
      <alignment horizontal="center" vertical="center" wrapText="1"/>
    </xf>
    <xf numFmtId="0" fontId="2" fillId="0" borderId="15" xfId="0" applyFont="1" applyBorder="1" applyAlignment="1">
      <alignment vertical="center" wrapText="1"/>
    </xf>
    <xf numFmtId="0" fontId="1" fillId="0" borderId="16" xfId="0" applyFont="1" applyBorder="1" applyAlignment="1">
      <alignment vertical="center" wrapText="1"/>
    </xf>
    <xf numFmtId="0" fontId="7" fillId="0" borderId="5" xfId="0" applyFont="1" applyBorder="1" applyAlignment="1">
      <alignmen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5" fillId="0" borderId="0" xfId="0" applyFont="1" applyBorder="1" applyAlignment="1">
      <alignment horizontal="center"/>
    </xf>
    <xf numFmtId="0" fontId="5" fillId="0" borderId="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 xfId="0" applyFont="1" applyFill="1" applyBorder="1" applyAlignment="1">
      <alignment horizontal="center" vertical="center" wrapText="1"/>
    </xf>
    <xf numFmtId="0" fontId="25" fillId="0" borderId="0" xfId="0" applyFont="1" applyBorder="1" applyAlignment="1">
      <alignment horizont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22" fontId="7" fillId="0" borderId="1" xfId="0" applyNumberFormat="1" applyFont="1" applyBorder="1" applyAlignment="1">
      <alignment horizontal="center" vertical="center" wrapText="1"/>
    </xf>
    <xf numFmtId="22" fontId="7" fillId="0" borderId="8" xfId="0" applyNumberFormat="1" applyFont="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5" fillId="0" borderId="9" xfId="0" applyFont="1" applyBorder="1" applyAlignment="1">
      <alignment vertical="center" wrapText="1"/>
    </xf>
    <xf numFmtId="14" fontId="7" fillId="0" borderId="5"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0" fontId="5" fillId="0" borderId="6" xfId="0" applyNumberFormat="1" applyFont="1" applyBorder="1" applyAlignment="1">
      <alignment horizontal="center" vertical="center" wrapText="1"/>
    </xf>
    <xf numFmtId="0" fontId="24" fillId="0" borderId="7" xfId="0" applyFont="1" applyBorder="1" applyAlignment="1">
      <alignment vertical="center" wrapText="1"/>
    </xf>
    <xf numFmtId="9" fontId="24" fillId="0" borderId="9"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10" fontId="7" fillId="0" borderId="6" xfId="0" applyNumberFormat="1" applyFont="1" applyBorder="1" applyAlignment="1">
      <alignment horizontal="center" vertical="center" wrapText="1"/>
    </xf>
    <xf numFmtId="0" fontId="32" fillId="0" borderId="7" xfId="0" applyFont="1" applyBorder="1" applyAlignment="1">
      <alignment horizontal="center" vertical="center" wrapText="1"/>
    </xf>
    <xf numFmtId="3" fontId="24" fillId="0" borderId="8" xfId="0" applyNumberFormat="1" applyFont="1" applyBorder="1" applyAlignment="1">
      <alignment horizontal="center" vertical="center" wrapText="1"/>
    </xf>
    <xf numFmtId="9" fontId="32" fillId="0" borderId="9"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35" fillId="0" borderId="0" xfId="0" applyFont="1" applyAlignment="1">
      <alignment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11" xfId="0" applyFill="1" applyBorder="1" applyAlignment="1">
      <alignment vertical="center"/>
    </xf>
    <xf numFmtId="0" fontId="9" fillId="2" borderId="21"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8" xfId="0" applyFont="1" applyFill="1" applyBorder="1" applyAlignment="1">
      <alignment horizontal="center" vertical="center"/>
    </xf>
    <xf numFmtId="0" fontId="24" fillId="8" borderId="5" xfId="0" applyFont="1" applyFill="1" applyBorder="1" applyAlignment="1">
      <alignment vertical="center" wrapText="1"/>
    </xf>
    <xf numFmtId="0" fontId="24" fillId="8" borderId="7" xfId="0" applyFont="1" applyFill="1" applyBorder="1" applyAlignment="1">
      <alignment vertical="center" wrapText="1"/>
    </xf>
    <xf numFmtId="0" fontId="5" fillId="0" borderId="8" xfId="0" applyFont="1" applyBorder="1" applyAlignment="1">
      <alignment vertical="center" wrapText="1"/>
    </xf>
    <xf numFmtId="0" fontId="7" fillId="0" borderId="6" xfId="0" applyFont="1" applyBorder="1" applyAlignment="1">
      <alignment horizontal="center" vertical="center"/>
    </xf>
    <xf numFmtId="3" fontId="32" fillId="0" borderId="8" xfId="0" applyNumberFormat="1"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15" fillId="0" borderId="1" xfId="0" applyFont="1" applyFill="1" applyBorder="1" applyAlignment="1">
      <alignment horizontal="left"/>
    </xf>
    <xf numFmtId="0" fontId="15" fillId="0" borderId="1" xfId="0" applyFont="1" applyFill="1" applyBorder="1" applyAlignment="1">
      <alignment horizontal="left" vertical="top" wrapText="1"/>
    </xf>
    <xf numFmtId="0" fontId="15" fillId="0" borderId="1" xfId="0" applyFont="1" applyFill="1" applyBorder="1" applyAlignment="1">
      <alignment horizontal="left" wrapText="1"/>
    </xf>
    <xf numFmtId="0" fontId="15" fillId="0" borderId="5" xfId="0" applyFont="1" applyFill="1" applyBorder="1" applyAlignment="1">
      <alignment horizontal="left"/>
    </xf>
    <xf numFmtId="22" fontId="15" fillId="0" borderId="6" xfId="0" applyNumberFormat="1" applyFont="1" applyFill="1" applyBorder="1" applyAlignment="1">
      <alignment horizontal="left" vertical="center"/>
    </xf>
    <xf numFmtId="0" fontId="15" fillId="0" borderId="5" xfId="0" applyFont="1" applyFill="1" applyBorder="1" applyAlignment="1">
      <alignment horizontal="left" vertical="top" wrapText="1"/>
    </xf>
    <xf numFmtId="164" fontId="15" fillId="0" borderId="6" xfId="0" applyNumberFormat="1" applyFont="1" applyFill="1" applyBorder="1" applyAlignment="1">
      <alignment horizontal="left" vertical="top" wrapText="1"/>
    </xf>
    <xf numFmtId="0" fontId="15" fillId="0" borderId="5" xfId="0" applyFont="1" applyFill="1" applyBorder="1" applyAlignment="1">
      <alignment horizontal="left" wrapText="1"/>
    </xf>
    <xf numFmtId="164" fontId="7" fillId="0" borderId="6" xfId="0" applyNumberFormat="1" applyFont="1" applyBorder="1" applyAlignment="1">
      <alignment horizontal="left"/>
    </xf>
    <xf numFmtId="164" fontId="7" fillId="0" borderId="9" xfId="0" applyNumberFormat="1" applyFont="1" applyBorder="1" applyAlignment="1">
      <alignment horizontal="left"/>
    </xf>
    <xf numFmtId="0" fontId="3" fillId="2" borderId="1"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9" borderId="1" xfId="0" applyFont="1" applyFill="1" applyBorder="1" applyAlignment="1">
      <alignment vertical="center" wrapText="1"/>
    </xf>
    <xf numFmtId="0" fontId="7" fillId="0" borderId="1" xfId="0" applyFont="1" applyFill="1" applyBorder="1" applyAlignment="1">
      <alignment vertical="top" wrapText="1"/>
    </xf>
    <xf numFmtId="0" fontId="7" fillId="9"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9" borderId="1" xfId="0" applyFont="1" applyFill="1" applyBorder="1" applyAlignment="1">
      <alignment vertical="top" wrapText="1"/>
    </xf>
    <xf numFmtId="0" fontId="7" fillId="0" borderId="1" xfId="0" applyFont="1" applyBorder="1" applyAlignment="1">
      <alignment vertical="top" wrapText="1"/>
    </xf>
    <xf numFmtId="0" fontId="5" fillId="0" borderId="1" xfId="0" applyFont="1" applyFill="1" applyBorder="1" applyAlignment="1">
      <alignment vertical="top" wrapText="1"/>
    </xf>
    <xf numFmtId="0" fontId="5" fillId="9" borderId="1" xfId="0" applyFont="1" applyFill="1" applyBorder="1" applyAlignment="1">
      <alignment vertical="top" wrapText="1"/>
    </xf>
    <xf numFmtId="3" fontId="7"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4" fontId="1" fillId="0" borderId="0" xfId="0" applyNumberFormat="1" applyFont="1"/>
    <xf numFmtId="0" fontId="9" fillId="2"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15"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11" fontId="15" fillId="0" borderId="6" xfId="0" applyNumberFormat="1" applyFont="1" applyBorder="1" applyAlignment="1">
      <alignment horizontal="left" vertical="center" wrapText="1"/>
    </xf>
    <xf numFmtId="0" fontId="1" fillId="0" borderId="16" xfId="0" applyFont="1" applyBorder="1" applyAlignment="1">
      <alignmen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9" fillId="2" borderId="1" xfId="0" applyFont="1" applyFill="1" applyBorder="1" applyAlignment="1">
      <alignment horizontal="center" vertical="center" wrapText="1"/>
    </xf>
    <xf numFmtId="0" fontId="15" fillId="0" borderId="1" xfId="0" applyFont="1" applyFill="1" applyBorder="1" applyAlignment="1">
      <alignment vertical="top" wrapText="1"/>
    </xf>
    <xf numFmtId="0" fontId="36" fillId="0" borderId="0" xfId="0" applyFont="1" applyAlignment="1">
      <alignment horizontal="left" vertical="center"/>
    </xf>
    <xf numFmtId="0" fontId="35" fillId="0" borderId="1" xfId="0" applyFont="1" applyFill="1" applyBorder="1" applyAlignment="1">
      <alignment vertical="center" wrapText="1"/>
    </xf>
    <xf numFmtId="0" fontId="35" fillId="0" borderId="8" xfId="0" applyFont="1" applyFill="1" applyBorder="1" applyAlignment="1">
      <alignment vertical="center" wrapText="1"/>
    </xf>
    <xf numFmtId="0" fontId="9" fillId="2" borderId="1" xfId="0" applyFont="1" applyFill="1" applyBorder="1" applyAlignment="1">
      <alignment vertical="center" wrapText="1"/>
    </xf>
    <xf numFmtId="0" fontId="32" fillId="0" borderId="11" xfId="0" applyFont="1" applyFill="1" applyBorder="1" applyAlignment="1">
      <alignment vertical="center" wrapText="1"/>
    </xf>
    <xf numFmtId="0" fontId="7" fillId="0" borderId="11" xfId="0" applyFont="1" applyFill="1" applyBorder="1" applyAlignment="1">
      <alignment vertical="center" wrapText="1"/>
    </xf>
    <xf numFmtId="0" fontId="32" fillId="0" borderId="8" xfId="0" applyFont="1" applyFill="1" applyBorder="1" applyAlignment="1">
      <alignment vertical="center" wrapText="1"/>
    </xf>
    <xf numFmtId="0" fontId="32" fillId="0" borderId="11"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3" fontId="7" fillId="0" borderId="1"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35" fillId="0" borderId="0" xfId="0" applyFont="1" applyBorder="1" applyAlignment="1">
      <alignment horizontal="left" vertical="top" wrapText="1"/>
    </xf>
    <xf numFmtId="0" fontId="5" fillId="6" borderId="5"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7" fillId="0" borderId="0" xfId="0" applyFont="1" applyAlignment="1">
      <alignment horizontal="left" wrapText="1"/>
    </xf>
    <xf numFmtId="0" fontId="15" fillId="0" borderId="5" xfId="0" applyFont="1" applyBorder="1" applyAlignment="1">
      <alignment horizontal="center" vertical="center" wrapText="1"/>
    </xf>
    <xf numFmtId="0" fontId="24" fillId="8" borderId="1" xfId="0" applyFont="1" applyFill="1" applyBorder="1" applyAlignment="1">
      <alignment horizontal="left"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9" fillId="2" borderId="2" xfId="0" applyFont="1" applyFill="1" applyBorder="1" applyAlignment="1">
      <alignment vertical="center"/>
    </xf>
    <xf numFmtId="0" fontId="9" fillId="2" borderId="5" xfId="0" applyFont="1" applyFill="1" applyBorder="1" applyAlignment="1">
      <alignment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35" fillId="0" borderId="0" xfId="0" applyFont="1" applyBorder="1" applyAlignment="1">
      <alignment horizontal="left" vertical="center" wrapText="1"/>
    </xf>
    <xf numFmtId="0" fontId="24" fillId="8" borderId="5" xfId="0" applyFont="1" applyFill="1" applyBorder="1" applyAlignment="1">
      <alignment vertical="center" wrapText="1"/>
    </xf>
    <xf numFmtId="0" fontId="5" fillId="0" borderId="1" xfId="0" applyFont="1" applyBorder="1" applyAlignment="1">
      <alignment vertical="center" wrapText="1"/>
    </xf>
    <xf numFmtId="0" fontId="36" fillId="0" borderId="0" xfId="0" applyFont="1" applyBorder="1" applyAlignment="1">
      <alignment horizontal="center" vertical="center" wrapText="1"/>
    </xf>
    <xf numFmtId="0" fontId="32" fillId="0" borderId="7" xfId="0" applyFont="1" applyBorder="1" applyAlignment="1">
      <alignment horizontal="right" vertical="center" wrapText="1"/>
    </xf>
    <xf numFmtId="0" fontId="32" fillId="0" borderId="8" xfId="0" applyFont="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colors>
    <mruColors>
      <color rgb="FF00A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974FAA55-E7CE-4498-A1B2-06CDF988F6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11B1FC9-6349-42CC-A9F3-FFFA79F8F4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BF6E19D1-C206-4B75-B615-EBEF1DD80D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CF9DB164-D648-4E66-A6CA-282B361BEE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026CAC1B-62FD-43A4-A642-800B7FA95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F991D85-5024-4077-AA85-1C9DEFE34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0C4055E4-FAFA-4307-B78C-8314F739F6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CAAE931-D426-4627-92AD-C49909F6F6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A2F8509E-3C4B-4F9B-9C93-C9BC8B222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0BC140EC-C663-4638-8393-C9D3F18D6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A3FB7BB-DE5C-45CD-A78F-EDC5C7258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2A230C1-5305-4B12-A820-067409CED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0273002-DF01-49D6-9A05-FA88B437B3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3F55463-6FC3-4B13-9F6E-FE4C79825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1EF29ED-58B5-496D-A16B-D9033E17D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D14BA99-9C13-49BB-94EB-448A2263C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58B1DCD5-D4C7-4E8D-9EEF-3A65A01CDF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D702281-B8DB-4182-B8CF-3C1F00E67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5E91BDE-099F-4BD8-8135-B211617C2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F1DB248-14A4-4E7C-B934-547FE7AB5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E82B95D-8A7B-4045-BDCB-F6E80C748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4C56CD2-EB07-4335-8B1A-9DC035F5F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11C5B61-D31D-4221-8BCC-75791B9026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2463EB6-9415-4F0A-9B9D-55E2C4B85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AD9F4DE-3B28-4C1A-BE9C-C8891B3613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CD73284-41E5-4451-AEED-5D807667EE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791445F-D0D6-442C-A3F9-CDD97CEAFD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D2B2D49E-982D-4934-B3D9-321E51F13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7FA663C7-1D47-49C3-B2F1-59034AAFC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D776C81-A57D-491A-A1FE-60F6A729E1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5FD66075-2A53-43D8-9E50-641F728ED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988DE45-1EE2-469C-9CE8-8FCF5CEA2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D9D422F1-60AC-47EE-A2B6-5EC9C2860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74F43B9-93AB-4CDF-B9FD-B15B69A22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05BAE5C4-AFF0-4138-B599-5FC035D44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8E924C3-43C1-40D0-96C7-798C98D85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04348DA-8F73-420D-937B-A07CD801DC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872B24C2-B1B6-4E35-BF7D-C5F5C26F7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475BDF0-1338-4603-851F-1BA24E9DC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6F8DB41-2ACC-4CB5-B9D9-281F4333D0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3D0AFF9C-2675-4131-B268-05646FC48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AFA058F-F887-4643-AE58-5705BADF10CD}">
  <we:reference id="0f94bfbc-c78b-11ea-87d0-0242ac130003" version="1.1.4.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BF60-4477-4EC0-B9BE-E2FAEFB5D250}">
  <dimension ref="B1:C15"/>
  <sheetViews>
    <sheetView showGridLines="0" tabSelected="1" workbookViewId="0"/>
  </sheetViews>
  <sheetFormatPr defaultRowHeight="15"/>
  <cols>
    <col min="2" max="2" width="9.140625" customWidth="1"/>
  </cols>
  <sheetData>
    <row r="1" spans="2:3" s="7" customFormat="1" ht="48.2" customHeight="1">
      <c r="B1" s="24" t="s">
        <v>0</v>
      </c>
    </row>
    <row r="2" spans="2:3" s="28" customFormat="1" ht="15.75" customHeight="1">
      <c r="B2" s="29"/>
    </row>
    <row r="3" spans="2:3" s="28" customFormat="1" ht="26.25">
      <c r="B3" s="30" t="s">
        <v>1</v>
      </c>
    </row>
    <row r="4" spans="2:3" s="28" customFormat="1" ht="15.75" customHeight="1">
      <c r="B4" s="31" t="s">
        <v>2</v>
      </c>
    </row>
    <row r="5" spans="2:3" s="28" customFormat="1" ht="15.75" customHeight="1">
      <c r="B5" s="29"/>
    </row>
    <row r="6" spans="2:3" ht="27">
      <c r="B6" s="25" t="s">
        <v>3</v>
      </c>
      <c r="C6" s="6"/>
    </row>
    <row r="7" spans="2:3" s="6" customFormat="1" ht="14.25" customHeight="1">
      <c r="B7" s="27" t="str">
        <f>'Section 1 -&gt;'!B2</f>
        <v>Section 1 Tables</v>
      </c>
    </row>
    <row r="8" spans="2:3" s="6" customFormat="1" ht="14.25" customHeight="1">
      <c r="B8" s="27" t="str">
        <f>'Section 2 -&gt;'!B2</f>
        <v>Section 2 Tables</v>
      </c>
      <c r="C8" s="8"/>
    </row>
    <row r="9" spans="2:3" ht="14.25" customHeight="1">
      <c r="B9" s="27" t="str">
        <f>'Section 5 -&gt;'!B2</f>
        <v>Section 5 Tables</v>
      </c>
      <c r="C9" s="6"/>
    </row>
    <row r="10" spans="2:3" ht="14.25" customHeight="1">
      <c r="B10" s="27" t="str">
        <f>'Section 6 -&gt;'!B2</f>
        <v>Section 6 Tables</v>
      </c>
      <c r="C10" s="6"/>
    </row>
    <row r="11" spans="2:3" ht="14.25" customHeight="1">
      <c r="B11" s="27" t="str">
        <f>'Section 7 -&gt;'!B2</f>
        <v>Section 7 Tables</v>
      </c>
      <c r="C11" s="6"/>
    </row>
    <row r="12" spans="2:3" ht="14.25" customHeight="1">
      <c r="B12" s="27" t="str">
        <f>'Section 8 -&gt;'!B2</f>
        <v>Section 8 Tables</v>
      </c>
      <c r="C12" s="6"/>
    </row>
    <row r="13" spans="2:3" s="6" customFormat="1" ht="14.25" customHeight="1">
      <c r="B13" s="27" t="str">
        <f>'Section 11 -&gt;'!B2</f>
        <v>Section 11 Tables</v>
      </c>
    </row>
    <row r="14" spans="2:3" ht="14.25" customHeight="1">
      <c r="B14" s="27" t="str">
        <f>'Section 12 -&gt;'!B2</f>
        <v>Section 12 Tables</v>
      </c>
      <c r="C14" s="6"/>
    </row>
    <row r="15" spans="2:3">
      <c r="B15" s="27" t="str">
        <f>'Appendix -&gt;'!B2</f>
        <v>Appendix</v>
      </c>
      <c r="C15" s="6"/>
    </row>
  </sheetData>
  <hyperlinks>
    <hyperlink ref="B9" location="'Section 5 -&gt;'!A1" display="'Section 5 -&gt;'!A1" xr:uid="{C940644B-3613-4C47-81EC-CB0EC14B22AA}"/>
    <hyperlink ref="B10" location="'Section 6 -&gt;'!A1" display="'Section 6 -&gt;'!A1" xr:uid="{44B5DD49-21AA-4087-AA53-F6D2661E2D59}"/>
    <hyperlink ref="B11" location="'Section 7 -&gt;'!A1" display="'Section 7 -&gt;'!A1" xr:uid="{0B8705EC-1F44-4F9E-933D-5A66635A1503}"/>
    <hyperlink ref="B12" location="'Section 8 -&gt;'!A1" display="'Section 8 -&gt;'!A1" xr:uid="{C09B5A94-5A02-4AAE-8B7C-DEB07B186B19}"/>
    <hyperlink ref="B14" location="'Section 12 -&gt;'!A1" display="'Section 12 -&gt;'!A1" xr:uid="{9866B965-59F9-43B8-B127-CE5AE65911C1}"/>
    <hyperlink ref="B15" location="'Appendix -&gt;'!A1" display="'Appendix -&gt;'!A1" xr:uid="{494B622D-25D8-484F-B21D-E9B3FE0020E7}"/>
    <hyperlink ref="B7" location="'Section 1 -&gt;'!A1" display="'Section 1 -&gt;'!A1" xr:uid="{B6FA0D98-030B-48AC-B519-16BDB3CFC70A}"/>
    <hyperlink ref="B8" location="'Section 2 -&gt;'!A1" display="'Section 2 -&gt;'!A1" xr:uid="{AC271122-FB0B-4ACB-A1D3-359CF2964C83}"/>
    <hyperlink ref="B13" location="'Section 11 -&gt;'!A1" display="'Section 11 -&gt;'!A1" xr:uid="{0435DEB6-B150-4EE7-B963-B163B52BBB69}"/>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5A7E-D6E8-4E10-BE9F-EC20BE8A89D4}">
  <dimension ref="B1:G25"/>
  <sheetViews>
    <sheetView showGridLines="0" zoomScaleNormal="100" workbookViewId="0"/>
  </sheetViews>
  <sheetFormatPr defaultColWidth="9.140625" defaultRowHeight="15"/>
  <cols>
    <col min="1" max="1" width="9.140625" style="6" customWidth="1"/>
    <col min="2" max="2" width="14.7109375" style="6" customWidth="1"/>
    <col min="3" max="3" width="46.140625" style="6" customWidth="1"/>
    <col min="4" max="4" width="72.140625" style="6" customWidth="1"/>
    <col min="5" max="8" width="14.7109375" style="6" customWidth="1"/>
    <col min="9" max="9" width="13.85546875" style="6" bestFit="1" customWidth="1"/>
    <col min="10" max="10" width="15.7109375" style="6" bestFit="1" customWidth="1"/>
    <col min="11" max="11" width="41.28515625" style="6" bestFit="1" customWidth="1"/>
    <col min="12" max="16384" width="9.140625" style="6"/>
  </cols>
  <sheetData>
    <row r="1" spans="2:4" s="7" customFormat="1" ht="48.2" customHeight="1">
      <c r="B1" s="24" t="str">
        <f>'Table of Contents'!B1</f>
        <v>Post-Event Report Data: PG&amp;E September 20 - 21, 2021 De-energization Event</v>
      </c>
    </row>
    <row r="2" spans="2:4">
      <c r="B2" s="3" t="s">
        <v>102</v>
      </c>
    </row>
    <row r="3" spans="2:4" ht="28.5">
      <c r="B3" s="205" t="s">
        <v>103</v>
      </c>
      <c r="C3" s="210" t="s">
        <v>104</v>
      </c>
      <c r="D3" s="210" t="s">
        <v>105</v>
      </c>
    </row>
    <row r="4" spans="2:4" ht="15.75" thickBot="1">
      <c r="B4" s="215">
        <v>234</v>
      </c>
      <c r="C4" s="213" t="s">
        <v>106</v>
      </c>
      <c r="D4" s="189" t="s">
        <v>107</v>
      </c>
    </row>
    <row r="5" spans="2:4" ht="22.5">
      <c r="B5" s="214">
        <v>176</v>
      </c>
      <c r="C5" s="211" t="s">
        <v>108</v>
      </c>
      <c r="D5" s="212" t="s">
        <v>814</v>
      </c>
    </row>
    <row r="6" spans="2:4" ht="15.75" thickBot="1">
      <c r="B6" s="216">
        <f>B4-B5</f>
        <v>58</v>
      </c>
      <c r="C6" s="209" t="s">
        <v>109</v>
      </c>
      <c r="D6" s="209" t="s">
        <v>110</v>
      </c>
    </row>
    <row r="7" spans="2:4" ht="33.75">
      <c r="B7" s="214">
        <v>176</v>
      </c>
      <c r="C7" s="211" t="s">
        <v>111</v>
      </c>
      <c r="D7" s="212" t="s">
        <v>815</v>
      </c>
    </row>
    <row r="8" spans="2:4" ht="15.75" thickBot="1">
      <c r="B8" s="216">
        <f>B4-B7</f>
        <v>58</v>
      </c>
      <c r="C8" s="209" t="s">
        <v>112</v>
      </c>
      <c r="D8" s="209" t="s">
        <v>113</v>
      </c>
    </row>
    <row r="9" spans="2:4" ht="45">
      <c r="B9" s="214">
        <v>173</v>
      </c>
      <c r="C9" s="211" t="s">
        <v>114</v>
      </c>
      <c r="D9" s="212" t="s">
        <v>816</v>
      </c>
    </row>
    <row r="10" spans="2:4" ht="33.75">
      <c r="B10" s="217">
        <f>B4-B9</f>
        <v>61</v>
      </c>
      <c r="C10" s="208" t="s">
        <v>115</v>
      </c>
      <c r="D10" s="208" t="s">
        <v>116</v>
      </c>
    </row>
    <row r="25" spans="7:7">
      <c r="G25" s="2"/>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0F077-5335-49F9-9B89-0FA3D9BBC6ED}">
  <dimension ref="B1:D7"/>
  <sheetViews>
    <sheetView showGridLines="0" zoomScaleNormal="100" workbookViewId="0"/>
  </sheetViews>
  <sheetFormatPr defaultColWidth="9.140625" defaultRowHeight="15"/>
  <cols>
    <col min="1" max="1" width="9.140625" style="6" customWidth="1"/>
    <col min="2" max="2" width="14.7109375" style="6" customWidth="1"/>
    <col min="3" max="3" width="51.85546875" style="6" customWidth="1"/>
    <col min="4" max="4" width="64.5703125" style="6" customWidth="1"/>
    <col min="5" max="8" width="14.7109375" style="6" customWidth="1"/>
    <col min="9" max="9" width="13.85546875" style="6" bestFit="1" customWidth="1"/>
    <col min="10" max="10" width="15.7109375" style="6" bestFit="1" customWidth="1"/>
    <col min="11" max="11" width="41.28515625" style="6" bestFit="1" customWidth="1"/>
    <col min="12" max="16384" width="9.140625" style="6"/>
  </cols>
  <sheetData>
    <row r="1" spans="2:4" s="7" customFormat="1" ht="48.2" customHeight="1">
      <c r="B1" s="24" t="str">
        <f>'Table of Contents'!B1</f>
        <v>Post-Event Report Data: PG&amp;E September 20 - 21, 2021 De-energization Event</v>
      </c>
    </row>
    <row r="2" spans="2:4" ht="15.75" thickBot="1">
      <c r="B2" s="3" t="s">
        <v>817</v>
      </c>
    </row>
    <row r="3" spans="2:4" ht="28.5">
      <c r="B3" s="80" t="s">
        <v>103</v>
      </c>
      <c r="C3" s="33" t="s">
        <v>117</v>
      </c>
      <c r="D3" s="34" t="s">
        <v>105</v>
      </c>
    </row>
    <row r="4" spans="2:4" ht="33.75">
      <c r="B4" s="118">
        <v>137</v>
      </c>
      <c r="C4" s="96" t="s">
        <v>118</v>
      </c>
      <c r="D4" s="14" t="s">
        <v>119</v>
      </c>
    </row>
    <row r="5" spans="2:4" ht="34.5" thickBot="1">
      <c r="B5" s="120">
        <v>0</v>
      </c>
      <c r="C5" s="42" t="s">
        <v>120</v>
      </c>
      <c r="D5" s="121" t="s">
        <v>121</v>
      </c>
    </row>
    <row r="7" spans="2:4">
      <c r="B7" s="23" t="s">
        <v>122</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6247-D513-4EEC-8879-6BA69EAE32BD}">
  <dimension ref="A1:E25"/>
  <sheetViews>
    <sheetView showGridLines="0" zoomScaleNormal="100" workbookViewId="0"/>
  </sheetViews>
  <sheetFormatPr defaultColWidth="9.140625" defaultRowHeight="15"/>
  <cols>
    <col min="1" max="1" width="9.140625" style="6" customWidth="1"/>
    <col min="2" max="2" width="35.42578125" style="6" customWidth="1"/>
    <col min="3" max="3" width="48.85546875" style="6" customWidth="1"/>
    <col min="4" max="4" width="50.5703125" style="6" customWidth="1"/>
    <col min="5" max="5" width="115.85546875" style="87" customWidth="1"/>
    <col min="6" max="7" width="14.7109375" style="6" customWidth="1"/>
    <col min="8" max="8" width="13.85546875" style="6" bestFit="1" customWidth="1"/>
    <col min="9" max="9" width="15.7109375" style="6" bestFit="1" customWidth="1"/>
    <col min="10" max="10" width="41.28515625" style="6" bestFit="1" customWidth="1"/>
    <col min="11" max="16384" width="9.140625" style="6"/>
  </cols>
  <sheetData>
    <row r="1" spans="2:5" s="7" customFormat="1" ht="48.2" customHeight="1">
      <c r="B1" s="24" t="str">
        <f>'Table of Contents'!B1</f>
        <v>Post-Event Report Data: PG&amp;E September 20 - 21, 2021 De-energization Event</v>
      </c>
      <c r="E1" s="86"/>
    </row>
    <row r="2" spans="2:5">
      <c r="B2" s="3" t="s">
        <v>123</v>
      </c>
    </row>
    <row r="3" spans="2:5" ht="15.75">
      <c r="B3" s="168" t="s">
        <v>124</v>
      </c>
      <c r="C3" s="168" t="s">
        <v>125</v>
      </c>
      <c r="D3" s="168" t="s">
        <v>830</v>
      </c>
      <c r="E3" s="168" t="s">
        <v>126</v>
      </c>
    </row>
    <row r="4" spans="2:5">
      <c r="B4" s="248" t="s">
        <v>832</v>
      </c>
      <c r="C4" s="174" t="s">
        <v>127</v>
      </c>
      <c r="D4" s="74">
        <v>8</v>
      </c>
      <c r="E4" s="175" t="s">
        <v>873</v>
      </c>
    </row>
    <row r="5" spans="2:5">
      <c r="B5" s="248"/>
      <c r="C5" s="174" t="s">
        <v>891</v>
      </c>
      <c r="D5" s="74">
        <v>0</v>
      </c>
      <c r="E5" s="175" t="s">
        <v>20</v>
      </c>
    </row>
    <row r="6" spans="2:5" ht="56.25">
      <c r="B6" s="248" t="s">
        <v>833</v>
      </c>
      <c r="C6" s="174" t="s">
        <v>128</v>
      </c>
      <c r="D6" s="74">
        <v>42</v>
      </c>
      <c r="E6" s="175" t="s">
        <v>874</v>
      </c>
    </row>
    <row r="7" spans="2:5" ht="67.5">
      <c r="B7" s="248"/>
      <c r="C7" s="176" t="s">
        <v>504</v>
      </c>
      <c r="D7" s="177">
        <v>86</v>
      </c>
      <c r="E7" s="178" t="s">
        <v>875</v>
      </c>
    </row>
    <row r="8" spans="2:5" ht="33.75">
      <c r="B8" s="248"/>
      <c r="C8" s="174" t="s">
        <v>129</v>
      </c>
      <c r="D8" s="74">
        <v>15</v>
      </c>
      <c r="E8" s="179" t="s">
        <v>876</v>
      </c>
    </row>
    <row r="9" spans="2:5" ht="78.75">
      <c r="B9" s="248"/>
      <c r="C9" s="176" t="s">
        <v>130</v>
      </c>
      <c r="D9" s="177">
        <v>115</v>
      </c>
      <c r="E9" s="179" t="s">
        <v>877</v>
      </c>
    </row>
    <row r="10" spans="2:5" ht="56.25">
      <c r="B10" s="248"/>
      <c r="C10" s="174" t="s">
        <v>131</v>
      </c>
      <c r="D10" s="74">
        <v>36</v>
      </c>
      <c r="E10" s="180" t="s">
        <v>878</v>
      </c>
    </row>
    <row r="11" spans="2:5" ht="90">
      <c r="B11" s="248"/>
      <c r="C11" s="176" t="s">
        <v>132</v>
      </c>
      <c r="D11" s="177">
        <v>43</v>
      </c>
      <c r="E11" s="206" t="s">
        <v>879</v>
      </c>
    </row>
    <row r="12" spans="2:5" ht="45">
      <c r="B12" s="248" t="s">
        <v>133</v>
      </c>
      <c r="C12" s="174" t="s">
        <v>134</v>
      </c>
      <c r="D12" s="74">
        <v>741</v>
      </c>
      <c r="E12" s="181" t="s">
        <v>880</v>
      </c>
    </row>
    <row r="13" spans="2:5" ht="78.75">
      <c r="B13" s="248"/>
      <c r="C13" s="176" t="s">
        <v>135</v>
      </c>
      <c r="D13" s="182">
        <v>2285</v>
      </c>
      <c r="E13" s="179" t="s">
        <v>881</v>
      </c>
    </row>
    <row r="14" spans="2:5" ht="45">
      <c r="B14" s="248"/>
      <c r="C14" s="174" t="s">
        <v>136</v>
      </c>
      <c r="D14" s="74">
        <v>741</v>
      </c>
      <c r="E14" s="181" t="s">
        <v>880</v>
      </c>
    </row>
    <row r="15" spans="2:5" ht="90">
      <c r="B15" s="248"/>
      <c r="C15" s="176" t="s">
        <v>137</v>
      </c>
      <c r="D15" s="182">
        <v>2853</v>
      </c>
      <c r="E15" s="178" t="s">
        <v>882</v>
      </c>
    </row>
    <row r="16" spans="2:5" ht="101.25">
      <c r="B16" s="248"/>
      <c r="C16" s="174" t="s">
        <v>138</v>
      </c>
      <c r="D16" s="74">
        <v>801</v>
      </c>
      <c r="E16" s="206" t="s">
        <v>883</v>
      </c>
    </row>
    <row r="17" spans="1:5" ht="225">
      <c r="B17" s="248"/>
      <c r="C17" s="176" t="s">
        <v>139</v>
      </c>
      <c r="D17" s="183">
        <v>1128</v>
      </c>
      <c r="E17" s="206" t="s">
        <v>884</v>
      </c>
    </row>
    <row r="18" spans="1:5">
      <c r="A18" s="8"/>
      <c r="B18" s="8"/>
      <c r="C18" s="8"/>
      <c r="D18" s="8"/>
    </row>
    <row r="19" spans="1:5">
      <c r="A19" s="8"/>
      <c r="B19" s="76" t="s">
        <v>505</v>
      </c>
      <c r="C19" s="8"/>
      <c r="D19" s="8"/>
    </row>
    <row r="20" spans="1:5">
      <c r="A20" s="8"/>
      <c r="B20" s="76" t="s">
        <v>506</v>
      </c>
      <c r="C20" s="8"/>
      <c r="D20" s="8"/>
    </row>
    <row r="21" spans="1:5">
      <c r="A21" s="8"/>
      <c r="B21" s="76" t="s">
        <v>831</v>
      </c>
      <c r="C21" s="8"/>
      <c r="D21" s="8"/>
    </row>
    <row r="22" spans="1:5">
      <c r="A22" s="8"/>
      <c r="B22" s="1"/>
      <c r="C22" s="8"/>
      <c r="D22" s="8"/>
    </row>
    <row r="23" spans="1:5">
      <c r="A23" s="8"/>
      <c r="B23" s="8"/>
      <c r="C23" s="8"/>
      <c r="D23" s="8"/>
    </row>
    <row r="24" spans="1:5">
      <c r="A24" s="8"/>
      <c r="B24" s="8"/>
      <c r="C24" s="8"/>
      <c r="D24" s="8"/>
    </row>
    <row r="25" spans="1:5">
      <c r="A25" s="8"/>
      <c r="B25" s="8"/>
      <c r="C25" s="8"/>
      <c r="D25" s="8"/>
    </row>
  </sheetData>
  <mergeCells count="3">
    <mergeCell ref="B12:B17"/>
    <mergeCell ref="B4:B5"/>
    <mergeCell ref="B6:B1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66FE-1CF3-4994-A7E2-D1943FDBD640}">
  <sheetPr>
    <tabColor theme="1"/>
  </sheetPr>
  <dimension ref="A1:B1536"/>
  <sheetViews>
    <sheetView showGridLines="0" zoomScaleNormal="100" workbookViewId="0"/>
  </sheetViews>
  <sheetFormatPr defaultRowHeight="15"/>
  <cols>
    <col min="1" max="1" width="9.140625" customWidth="1"/>
    <col min="2" max="2" width="3.42578125" customWidth="1"/>
  </cols>
  <sheetData>
    <row r="1" spans="1:2" s="7" customFormat="1" ht="48.2" customHeight="1">
      <c r="B1" s="24" t="str">
        <f>'Table of Contents'!B1</f>
        <v>Post-Event Report Data: PG&amp;E September 20 - 21, 2021 De-energization Event</v>
      </c>
    </row>
    <row r="2" spans="1:2" ht="27">
      <c r="A2" s="6"/>
      <c r="B2" s="25" t="s">
        <v>140</v>
      </c>
    </row>
    <row r="3" spans="1:2" s="6" customFormat="1" ht="15.75" customHeight="1">
      <c r="B3" s="27" t="str">
        <f>'Table 9'!_Ref80983104</f>
        <v>Table 9: PSPS Portal Time &amp; Date for Map Sharing</v>
      </c>
    </row>
    <row r="4" spans="1:2">
      <c r="A4" s="6"/>
      <c r="B4" s="27" t="str">
        <f>'Table 10'!B2</f>
        <v>Table 10: Customer Notifications Based on Language Preference</v>
      </c>
    </row>
    <row r="5" spans="1:2">
      <c r="A5" s="6"/>
      <c r="B5" s="27" t="str">
        <f>'Table 11'!_Ref80892662</f>
        <v>Table 11: Call Center Support Services</v>
      </c>
    </row>
    <row r="6" spans="1:2">
      <c r="A6" s="6"/>
      <c r="B6" s="27" t="str">
        <f>'Table 12'!_Ref80892802</f>
        <v>Table 12: PG&amp;E Website Traffic for September 20, 2021 PSPS Event</v>
      </c>
    </row>
    <row r="7" spans="1:2">
      <c r="A7" s="6"/>
      <c r="B7" s="27" t="str">
        <f>'Table 13'!B2</f>
        <v>Table 13: Unique Visitors to the Translated Versions of PG&amp;E’s Website for the September 20, 2021 PSPS Event [1]</v>
      </c>
    </row>
    <row r="8" spans="1:2">
      <c r="A8" s="6"/>
      <c r="B8" s="27" t="str">
        <f>'Table 14'!B2</f>
        <v>Table 14: Unique Visitors to the Translated Versions of PG&amp;E’s Emergency Website for the September 20, 2021 PSPS Event</v>
      </c>
    </row>
    <row r="9" spans="1:2">
      <c r="A9" s="6"/>
      <c r="B9" s="27" t="str">
        <f>'Table 15'!B2</f>
        <v>Table 15: Generators Available for Critical Facilities and Infrastructure Customers</v>
      </c>
    </row>
    <row r="10" spans="1:2">
      <c r="A10" s="6"/>
      <c r="B10" s="27" t="str">
        <f>'Table 16'!_Ref80983104</f>
        <v>Table 16: Critical Facility and Infrastructure Customers Energized with Backup Generation</v>
      </c>
    </row>
    <row r="11" spans="1:2">
      <c r="A11" s="6"/>
      <c r="B11" s="8"/>
    </row>
    <row r="12" spans="1:2">
      <c r="A12" s="6"/>
      <c r="B12" s="8"/>
    </row>
    <row r="13" spans="1:2">
      <c r="A13" s="6"/>
      <c r="B13" s="8"/>
    </row>
    <row r="14" spans="1:2">
      <c r="A14" s="6"/>
      <c r="B14" s="8"/>
    </row>
    <row r="15" spans="1:2">
      <c r="A15" s="6"/>
      <c r="B15" s="8"/>
    </row>
    <row r="16" spans="1:2">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c r="B34" s="8"/>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hyperlinks>
    <hyperlink ref="B4" location="'Table 10'!A1" display="'Table 10'!A1" xr:uid="{8548D2FC-4FAF-41D1-A9B6-20577EF22D53}"/>
    <hyperlink ref="B5" location="'Table 11'!A1" display="'Table 11'!A1" xr:uid="{6B0A7597-8553-4ACF-A078-2711532D8512}"/>
    <hyperlink ref="B6" location="'Table 12'!A1" display="'Table 12'!A1" xr:uid="{D4DB17C1-681D-43B3-8710-E5A7B646B365}"/>
    <hyperlink ref="B7" location="'Table 13'!A1" display="'Table 13'!A1" xr:uid="{48F64EB3-319B-4199-9177-E35888DCAEB2}"/>
    <hyperlink ref="B8" location="'Table 14'!A1" display="'Table 14'!A1" xr:uid="{A112E812-E483-4B98-8B60-E3F9D14CE07B}"/>
    <hyperlink ref="B9" location="'Table 15'!A1" display="'Table 15'!A1" xr:uid="{B3CEBD8D-7E4A-44A7-8A7C-82006E4D5296}"/>
    <hyperlink ref="B10" location="'Table 16'!A1" display="'Table 16'!A1" xr:uid="{447FEC08-64A4-4D6E-9044-CB718509C6BB}"/>
    <hyperlink ref="B3" location="'Table 9'!A1" display="'Table 9'!A1" xr:uid="{49DD628A-9843-43E1-8025-E86736482833}"/>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AA73-AD82-44DB-8AA7-DFF545008046}">
  <dimension ref="B1:D19"/>
  <sheetViews>
    <sheetView showGridLines="0" zoomScaleNormal="100" workbookViewId="0"/>
  </sheetViews>
  <sheetFormatPr defaultColWidth="9.140625" defaultRowHeight="15"/>
  <cols>
    <col min="1" max="1" width="9.140625" style="6"/>
    <col min="2" max="2" width="9.140625" style="6" bestFit="1" customWidth="1"/>
    <col min="3" max="3" width="23.5703125" style="6" customWidth="1"/>
    <col min="4" max="4" width="21" style="6" customWidth="1"/>
    <col min="5" max="5" width="12.42578125" style="6" customWidth="1"/>
    <col min="6" max="6" width="17.85546875" style="6" customWidth="1"/>
    <col min="7" max="16384" width="9.140625" style="6"/>
  </cols>
  <sheetData>
    <row r="1" spans="2:4" s="7" customFormat="1" ht="48.2" customHeight="1">
      <c r="B1" s="24" t="str">
        <f>'Table of Contents'!B1</f>
        <v>Post-Event Report Data: PG&amp;E September 20 - 21, 2021 De-energization Event</v>
      </c>
    </row>
    <row r="2" spans="2:4" ht="15.75" thickBot="1">
      <c r="B2" s="3" t="s">
        <v>818</v>
      </c>
    </row>
    <row r="3" spans="2:4" ht="28.5">
      <c r="B3" s="80" t="s">
        <v>141</v>
      </c>
      <c r="C3" s="81" t="s">
        <v>142</v>
      </c>
      <c r="D3" s="82" t="s">
        <v>143</v>
      </c>
    </row>
    <row r="4" spans="2:4">
      <c r="B4" s="122">
        <v>44456</v>
      </c>
      <c r="C4" s="62" t="s">
        <v>616</v>
      </c>
      <c r="D4" s="78" t="s">
        <v>617</v>
      </c>
    </row>
    <row r="5" spans="2:4">
      <c r="B5" s="122">
        <v>44457</v>
      </c>
      <c r="C5" s="62" t="s">
        <v>618</v>
      </c>
      <c r="D5" s="78" t="s">
        <v>619</v>
      </c>
    </row>
    <row r="6" spans="2:4">
      <c r="B6" s="122">
        <v>44457</v>
      </c>
      <c r="C6" s="62" t="s">
        <v>620</v>
      </c>
      <c r="D6" s="78" t="s">
        <v>621</v>
      </c>
    </row>
    <row r="7" spans="2:4">
      <c r="B7" s="122">
        <v>44458</v>
      </c>
      <c r="C7" s="62" t="s">
        <v>622</v>
      </c>
      <c r="D7" s="78" t="s">
        <v>623</v>
      </c>
    </row>
    <row r="8" spans="2:4">
      <c r="B8" s="122">
        <v>44458</v>
      </c>
      <c r="C8" s="62" t="s">
        <v>624</v>
      </c>
      <c r="D8" s="78" t="s">
        <v>625</v>
      </c>
    </row>
    <row r="9" spans="2:4">
      <c r="B9" s="122">
        <v>44459</v>
      </c>
      <c r="C9" s="62" t="s">
        <v>626</v>
      </c>
      <c r="D9" s="78" t="s">
        <v>627</v>
      </c>
    </row>
    <row r="10" spans="2:4" ht="15.75" thickBot="1">
      <c r="B10" s="123">
        <v>44459</v>
      </c>
      <c r="C10" s="63" t="s">
        <v>628</v>
      </c>
      <c r="D10" s="79" t="s">
        <v>629</v>
      </c>
    </row>
    <row r="11" spans="2:4">
      <c r="B11" s="8"/>
    </row>
    <row r="12" spans="2:4">
      <c r="B12" s="8"/>
    </row>
    <row r="13" spans="2:4">
      <c r="B13" s="184"/>
    </row>
    <row r="14" spans="2:4">
      <c r="B14" s="8"/>
    </row>
    <row r="15" spans="2:4">
      <c r="B15" s="8"/>
    </row>
    <row r="16" spans="2:4">
      <c r="B16" s="8"/>
    </row>
    <row r="17" spans="2:2">
      <c r="B17" s="8"/>
    </row>
    <row r="18" spans="2:2">
      <c r="B18" s="8"/>
    </row>
    <row r="19" spans="2:2">
      <c r="B19" s="8"/>
    </row>
  </sheetData>
  <pageMargins left="0.7" right="0.7" top="0.75" bottom="0.75" header="0.3" footer="0.3"/>
  <pageSetup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3DFE-AECD-45D9-B87B-6C360137629D}">
  <dimension ref="A1:D1532"/>
  <sheetViews>
    <sheetView showGridLines="0" zoomScaleNormal="100" workbookViewId="0"/>
  </sheetViews>
  <sheetFormatPr defaultRowHeight="15"/>
  <cols>
    <col min="1" max="1" width="9.140625" customWidth="1"/>
    <col min="2" max="2" width="14.7109375" bestFit="1" customWidth="1"/>
    <col min="3" max="3" width="17.5703125" customWidth="1"/>
  </cols>
  <sheetData>
    <row r="1" spans="1:4" s="7" customFormat="1" ht="48.2" customHeight="1">
      <c r="B1" s="24" t="str">
        <f>'Table of Contents'!B1</f>
        <v>Post-Event Report Data: PG&amp;E September 20 - 21, 2021 De-energization Event</v>
      </c>
    </row>
    <row r="2" spans="1:4" ht="15.75" thickBot="1">
      <c r="A2" s="6"/>
      <c r="B2" s="5" t="s">
        <v>819</v>
      </c>
      <c r="C2" s="6"/>
      <c r="D2" s="6"/>
    </row>
    <row r="3" spans="1:4" s="9" customFormat="1" ht="28.5">
      <c r="B3" s="80" t="s">
        <v>144</v>
      </c>
      <c r="C3" s="81" t="s">
        <v>145</v>
      </c>
      <c r="D3" s="82" t="s">
        <v>146</v>
      </c>
    </row>
    <row r="4" spans="1:4">
      <c r="A4" s="6"/>
      <c r="B4" s="13" t="s">
        <v>630</v>
      </c>
      <c r="C4" s="124">
        <v>940279</v>
      </c>
      <c r="D4" s="125">
        <v>0.99614000000000003</v>
      </c>
    </row>
    <row r="5" spans="1:4" s="6" customFormat="1">
      <c r="B5" s="13" t="s">
        <v>631</v>
      </c>
      <c r="C5" s="124">
        <v>2854</v>
      </c>
      <c r="D5" s="125">
        <v>3.0200000000000001E-3</v>
      </c>
    </row>
    <row r="6" spans="1:4" s="6" customFormat="1">
      <c r="B6" s="13" t="s">
        <v>632</v>
      </c>
      <c r="C6" s="46">
        <v>331</v>
      </c>
      <c r="D6" s="125">
        <v>3.5E-4</v>
      </c>
    </row>
    <row r="7" spans="1:4" s="6" customFormat="1">
      <c r="B7" s="13" t="s">
        <v>633</v>
      </c>
      <c r="C7" s="46">
        <v>295</v>
      </c>
      <c r="D7" s="125">
        <v>3.1E-4</v>
      </c>
    </row>
    <row r="8" spans="1:4" s="6" customFormat="1">
      <c r="B8" s="13" t="s">
        <v>634</v>
      </c>
      <c r="C8" s="46">
        <v>138</v>
      </c>
      <c r="D8" s="125">
        <v>1.4999999999999999E-4</v>
      </c>
    </row>
    <row r="9" spans="1:4" s="6" customFormat="1">
      <c r="B9" s="13" t="s">
        <v>635</v>
      </c>
      <c r="C9" s="46">
        <v>27</v>
      </c>
      <c r="D9" s="125">
        <v>3.0000000000000001E-5</v>
      </c>
    </row>
    <row r="10" spans="1:4" s="6" customFormat="1" ht="15.75" thickBot="1">
      <c r="B10" s="126" t="s">
        <v>636</v>
      </c>
      <c r="C10" s="135">
        <v>943924</v>
      </c>
      <c r="D10" s="127">
        <v>1</v>
      </c>
    </row>
    <row r="11" spans="1:4">
      <c r="A11" s="6"/>
      <c r="B11" s="16"/>
      <c r="C11" s="20"/>
      <c r="D11" s="20"/>
    </row>
    <row r="12" spans="1:4">
      <c r="A12" s="6"/>
      <c r="B12" s="23" t="s">
        <v>147</v>
      </c>
      <c r="C12" s="20"/>
      <c r="D12" s="20"/>
    </row>
    <row r="13" spans="1:4">
      <c r="A13" s="6"/>
      <c r="B13" s="8"/>
      <c r="C13" s="6"/>
      <c r="D13" s="6"/>
    </row>
    <row r="14" spans="1:4">
      <c r="A14" s="6"/>
      <c r="B14" s="8"/>
      <c r="C14" s="6"/>
      <c r="D14" s="6"/>
    </row>
    <row r="15" spans="1:4">
      <c r="A15" s="6"/>
      <c r="B15" s="8"/>
      <c r="C15" s="6"/>
      <c r="D15" s="6"/>
    </row>
    <row r="16" spans="1:4">
      <c r="A16" s="6"/>
      <c r="B16" s="8"/>
      <c r="C16" s="6"/>
      <c r="D16" s="6"/>
    </row>
    <row r="17" spans="1:4">
      <c r="A17" s="6"/>
      <c r="B17" s="8"/>
      <c r="C17" s="6"/>
      <c r="D17" s="6"/>
    </row>
    <row r="18" spans="1:4">
      <c r="A18" s="6"/>
      <c r="B18" s="8"/>
      <c r="C18" s="6"/>
      <c r="D18" s="6"/>
    </row>
    <row r="19" spans="1:4">
      <c r="A19" s="6"/>
      <c r="B19" s="8"/>
      <c r="C19" s="6"/>
      <c r="D19" s="6"/>
    </row>
    <row r="20" spans="1:4">
      <c r="A20" s="6"/>
      <c r="B20" s="8"/>
      <c r="C20" s="6"/>
      <c r="D20" s="6"/>
    </row>
    <row r="21" spans="1:4">
      <c r="A21" s="6"/>
      <c r="B21" s="8"/>
      <c r="C21" s="6"/>
      <c r="D21" s="6"/>
    </row>
    <row r="22" spans="1:4">
      <c r="A22" s="6"/>
      <c r="B22" s="8"/>
      <c r="C22" s="6"/>
      <c r="D22" s="6"/>
    </row>
    <row r="23" spans="1:4">
      <c r="A23" s="6"/>
      <c r="B23" s="8"/>
    </row>
    <row r="24" spans="1:4">
      <c r="A24" s="6"/>
      <c r="B24" s="8"/>
    </row>
    <row r="25" spans="1:4">
      <c r="A25" s="6"/>
      <c r="B25" s="8"/>
    </row>
    <row r="26" spans="1:4">
      <c r="A26" s="6"/>
      <c r="B26" s="8"/>
    </row>
    <row r="27" spans="1:4">
      <c r="A27" s="6"/>
      <c r="B27" s="8"/>
    </row>
    <row r="28" spans="1:4">
      <c r="A28" s="6"/>
      <c r="B28" s="8"/>
    </row>
    <row r="29" spans="1:4">
      <c r="A29" s="6"/>
      <c r="B29" s="8"/>
    </row>
    <row r="30" spans="1:4">
      <c r="A30" s="6"/>
      <c r="B30" s="8"/>
    </row>
    <row r="31" spans="1:4">
      <c r="A31" s="6"/>
      <c r="B31" s="6"/>
    </row>
    <row r="32" spans="1:4">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7123-3342-4287-A4AD-CF302B3FB01F}">
  <dimension ref="B1:F24"/>
  <sheetViews>
    <sheetView showGridLines="0" zoomScaleNormal="100" workbookViewId="0"/>
  </sheetViews>
  <sheetFormatPr defaultColWidth="9.140625" defaultRowHeight="15"/>
  <cols>
    <col min="1" max="1" width="9.140625" style="6"/>
    <col min="2" max="6" width="21.7109375" style="6" customWidth="1"/>
    <col min="7" max="16384" width="9.140625" style="6"/>
  </cols>
  <sheetData>
    <row r="1" spans="2:6" s="7" customFormat="1" ht="48.2" customHeight="1">
      <c r="B1" s="24" t="str">
        <f>'Table of Contents'!B1</f>
        <v>Post-Event Report Data: PG&amp;E September 20 - 21, 2021 De-energization Event</v>
      </c>
    </row>
    <row r="2" spans="2:6" ht="15.75" thickBot="1">
      <c r="B2" s="38" t="s">
        <v>829</v>
      </c>
      <c r="C2" s="8"/>
      <c r="D2" s="8"/>
      <c r="E2" s="8"/>
      <c r="F2" s="8"/>
    </row>
    <row r="3" spans="2:6" ht="42.75">
      <c r="B3" s="218" t="s">
        <v>148</v>
      </c>
      <c r="C3" s="219" t="s">
        <v>149</v>
      </c>
      <c r="D3" s="37" t="s">
        <v>150</v>
      </c>
      <c r="E3" s="219" t="s">
        <v>151</v>
      </c>
      <c r="F3" s="221" t="s">
        <v>152</v>
      </c>
    </row>
    <row r="4" spans="2:6">
      <c r="B4" s="223"/>
      <c r="C4" s="220"/>
      <c r="D4" s="66" t="s">
        <v>153</v>
      </c>
      <c r="E4" s="220"/>
      <c r="F4" s="222"/>
    </row>
    <row r="5" spans="2:6" ht="15.75" thickBot="1">
      <c r="B5" s="68">
        <v>47260</v>
      </c>
      <c r="C5" s="69">
        <v>1556</v>
      </c>
      <c r="D5" s="63">
        <v>9</v>
      </c>
      <c r="E5" s="69">
        <v>4422</v>
      </c>
      <c r="F5" s="67">
        <v>23</v>
      </c>
    </row>
    <row r="6" spans="2:6">
      <c r="B6" s="35"/>
      <c r="C6" s="35"/>
      <c r="D6" s="36"/>
      <c r="E6" s="35"/>
      <c r="F6" s="36"/>
    </row>
    <row r="7" spans="2:6">
      <c r="B7" s="23" t="s">
        <v>637</v>
      </c>
    </row>
    <row r="8" spans="2:6">
      <c r="B8" s="23"/>
    </row>
    <row r="9" spans="2:6">
      <c r="B9" s="8"/>
    </row>
    <row r="10" spans="2:6">
      <c r="B10" s="8"/>
    </row>
    <row r="11" spans="2:6">
      <c r="B11" s="8"/>
    </row>
    <row r="12" spans="2:6">
      <c r="B12" s="8"/>
    </row>
    <row r="13" spans="2:6">
      <c r="B13" s="8"/>
    </row>
    <row r="14" spans="2:6">
      <c r="B14" s="8"/>
    </row>
    <row r="15" spans="2:6">
      <c r="B15" s="8"/>
    </row>
    <row r="16" spans="2:6">
      <c r="B16" s="8"/>
    </row>
    <row r="17" spans="2:2">
      <c r="B17" s="8"/>
    </row>
    <row r="18" spans="2:2">
      <c r="B18" s="8"/>
    </row>
    <row r="19" spans="2:2">
      <c r="B19" s="8"/>
    </row>
    <row r="20" spans="2:2">
      <c r="B20" s="8"/>
    </row>
    <row r="21" spans="2:2">
      <c r="B21" s="8"/>
    </row>
    <row r="22" spans="2:2">
      <c r="B22" s="8"/>
    </row>
    <row r="23" spans="2:2">
      <c r="B23" s="8"/>
    </row>
    <row r="24" spans="2:2">
      <c r="B24" s="8"/>
    </row>
  </sheetData>
  <mergeCells count="4">
    <mergeCell ref="B3:B4"/>
    <mergeCell ref="C3:C4"/>
    <mergeCell ref="E3:E4"/>
    <mergeCell ref="F3:F4"/>
  </mergeCells>
  <pageMargins left="0.7" right="0.7" top="0.75" bottom="0.75" header="0.3" footer="0.3"/>
  <pageSetup orientation="portrait" horizontalDpi="90" verticalDpi="9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786C-4B7C-401A-86FA-B09134722949}">
  <dimension ref="B1:E23"/>
  <sheetViews>
    <sheetView showGridLines="0" zoomScaleNormal="100" workbookViewId="0"/>
  </sheetViews>
  <sheetFormatPr defaultColWidth="9.140625" defaultRowHeight="15"/>
  <cols>
    <col min="1" max="1" width="9.140625" style="6"/>
    <col min="2" max="2" width="45" style="6" customWidth="1"/>
    <col min="3" max="3" width="15.85546875" style="6" bestFit="1" customWidth="1"/>
    <col min="4" max="4" width="7.85546875" style="6" bestFit="1" customWidth="1"/>
    <col min="5" max="5" width="17.5703125" style="6" bestFit="1" customWidth="1"/>
    <col min="6" max="16384" width="9.140625" style="6"/>
  </cols>
  <sheetData>
    <row r="1" spans="2:5" s="7" customFormat="1" ht="48.2" customHeight="1">
      <c r="B1" s="24" t="str">
        <f>'Table of Contents'!B1</f>
        <v>Post-Event Report Data: PG&amp;E September 20 - 21, 2021 De-energization Event</v>
      </c>
    </row>
    <row r="2" spans="2:5" ht="15.75" thickBot="1">
      <c r="B2" s="9" t="s">
        <v>820</v>
      </c>
    </row>
    <row r="3" spans="2:5" ht="15.75" customHeight="1">
      <c r="B3" s="80" t="s">
        <v>154</v>
      </c>
      <c r="C3" s="81" t="s">
        <v>155</v>
      </c>
      <c r="D3" s="81" t="s">
        <v>156</v>
      </c>
      <c r="E3" s="82" t="s">
        <v>639</v>
      </c>
    </row>
    <row r="4" spans="2:5">
      <c r="B4" s="102" t="s">
        <v>638</v>
      </c>
      <c r="C4" s="124">
        <v>623730</v>
      </c>
      <c r="D4" s="124">
        <v>752224</v>
      </c>
      <c r="E4" s="128">
        <v>1147056</v>
      </c>
    </row>
    <row r="5" spans="2:5" ht="15.75" thickBot="1">
      <c r="B5" s="18" t="s">
        <v>640</v>
      </c>
      <c r="C5" s="129">
        <v>218478</v>
      </c>
      <c r="D5" s="129">
        <v>303980</v>
      </c>
      <c r="E5" s="130">
        <v>541927</v>
      </c>
    </row>
    <row r="6" spans="2:5">
      <c r="B6"/>
      <c r="C6"/>
      <c r="D6"/>
      <c r="E6"/>
    </row>
    <row r="7" spans="2:5">
      <c r="B7" s="23" t="s">
        <v>157</v>
      </c>
      <c r="C7"/>
      <c r="D7"/>
      <c r="E7"/>
    </row>
    <row r="8" spans="2:5">
      <c r="B8" s="23" t="s">
        <v>158</v>
      </c>
      <c r="C8"/>
      <c r="D8"/>
      <c r="E8"/>
    </row>
    <row r="9" spans="2:5">
      <c r="B9" s="8"/>
    </row>
    <row r="10" spans="2:5">
      <c r="B10" s="8"/>
    </row>
    <row r="11" spans="2:5">
      <c r="B11" s="8"/>
    </row>
    <row r="12" spans="2:5">
      <c r="B12" s="8"/>
    </row>
    <row r="13" spans="2:5">
      <c r="B13" s="8"/>
    </row>
    <row r="14" spans="2:5">
      <c r="B14" s="8"/>
    </row>
    <row r="15" spans="2:5">
      <c r="B15" s="8"/>
    </row>
    <row r="16" spans="2:5">
      <c r="B16" s="8"/>
    </row>
    <row r="17" spans="2:2">
      <c r="B17" s="8"/>
    </row>
    <row r="18" spans="2:2">
      <c r="B18" s="8"/>
    </row>
    <row r="19" spans="2:2">
      <c r="B19" s="8"/>
    </row>
    <row r="20" spans="2:2">
      <c r="B20" s="8"/>
    </row>
    <row r="21" spans="2:2">
      <c r="B21" s="8"/>
    </row>
    <row r="22" spans="2:2">
      <c r="B22" s="8"/>
    </row>
    <row r="23" spans="2:2">
      <c r="B23" s="8"/>
    </row>
  </sheetData>
  <pageMargins left="0.7" right="0.7" top="0.75" bottom="0.75" header="0.3" footer="0.3"/>
  <pageSetup orientation="portrait" horizontalDpi="90" verticalDpi="9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71DD9-0FBF-4FBB-B9AA-58AF470CD189}">
  <dimension ref="A1:D1535"/>
  <sheetViews>
    <sheetView showGridLines="0" zoomScaleNormal="100" workbookViewId="0"/>
  </sheetViews>
  <sheetFormatPr defaultRowHeight="15"/>
  <cols>
    <col min="1" max="1" width="9.140625" customWidth="1"/>
    <col min="2" max="2" width="12.7109375" customWidth="1"/>
    <col min="3" max="3" width="14.7109375" customWidth="1"/>
  </cols>
  <sheetData>
    <row r="1" spans="1:4" s="7" customFormat="1" ht="48.2" customHeight="1">
      <c r="B1" s="24" t="str">
        <f>'Table of Contents'!B1</f>
        <v>Post-Event Report Data: PG&amp;E September 20 - 21, 2021 De-energization Event</v>
      </c>
    </row>
    <row r="2" spans="1:4" ht="15.75" thickBot="1">
      <c r="A2" s="6"/>
      <c r="B2" s="5" t="s">
        <v>821</v>
      </c>
      <c r="C2" s="6"/>
      <c r="D2" s="6"/>
    </row>
    <row r="3" spans="1:4" s="9" customFormat="1" ht="28.5">
      <c r="B3" s="80" t="s">
        <v>159</v>
      </c>
      <c r="C3" s="81" t="s">
        <v>155</v>
      </c>
      <c r="D3" s="82" t="s">
        <v>160</v>
      </c>
    </row>
    <row r="4" spans="1:4">
      <c r="A4" s="6"/>
      <c r="B4" s="118" t="s">
        <v>630</v>
      </c>
      <c r="C4" s="124">
        <v>217747</v>
      </c>
      <c r="D4" s="131">
        <v>0.99670000000000003</v>
      </c>
    </row>
    <row r="5" spans="1:4" s="6" customFormat="1">
      <c r="B5" s="118" t="s">
        <v>631</v>
      </c>
      <c r="C5" s="46">
        <v>601</v>
      </c>
      <c r="D5" s="131">
        <v>2.8E-3</v>
      </c>
    </row>
    <row r="6" spans="1:4" s="6" customFormat="1">
      <c r="B6" s="118" t="s">
        <v>641</v>
      </c>
      <c r="C6" s="46">
        <v>154</v>
      </c>
      <c r="D6" s="131">
        <v>6.9999999999999999E-4</v>
      </c>
    </row>
    <row r="7" spans="1:4" s="6" customFormat="1">
      <c r="B7" s="118" t="s">
        <v>642</v>
      </c>
      <c r="C7" s="46">
        <v>12</v>
      </c>
      <c r="D7" s="131">
        <v>1E-4</v>
      </c>
    </row>
    <row r="8" spans="1:4" s="6" customFormat="1">
      <c r="B8" s="118" t="s">
        <v>643</v>
      </c>
      <c r="C8" s="46">
        <v>11</v>
      </c>
      <c r="D8" s="131">
        <v>1E-4</v>
      </c>
    </row>
    <row r="9" spans="1:4" s="6" customFormat="1">
      <c r="B9" s="118" t="s">
        <v>634</v>
      </c>
      <c r="C9" s="46">
        <v>10</v>
      </c>
      <c r="D9" s="131">
        <v>0</v>
      </c>
    </row>
    <row r="10" spans="1:4" s="6" customFormat="1">
      <c r="B10" s="118" t="s">
        <v>644</v>
      </c>
      <c r="C10" s="46">
        <v>6</v>
      </c>
      <c r="D10" s="131">
        <v>0</v>
      </c>
    </row>
    <row r="11" spans="1:4" s="6" customFormat="1">
      <c r="B11" s="118" t="s">
        <v>645</v>
      </c>
      <c r="C11" s="46">
        <v>3</v>
      </c>
      <c r="D11" s="131">
        <v>0</v>
      </c>
    </row>
    <row r="12" spans="1:4" s="6" customFormat="1">
      <c r="B12" s="118" t="s">
        <v>646</v>
      </c>
      <c r="C12" s="46">
        <v>3</v>
      </c>
      <c r="D12" s="131">
        <v>0</v>
      </c>
    </row>
    <row r="13" spans="1:4" s="6" customFormat="1">
      <c r="B13" s="118" t="s">
        <v>647</v>
      </c>
      <c r="C13" s="46">
        <v>2</v>
      </c>
      <c r="D13" s="131">
        <v>0</v>
      </c>
    </row>
    <row r="14" spans="1:4" s="6" customFormat="1">
      <c r="B14" s="118" t="s">
        <v>648</v>
      </c>
      <c r="C14" s="46">
        <v>2</v>
      </c>
      <c r="D14" s="131">
        <v>0</v>
      </c>
    </row>
    <row r="15" spans="1:4" s="6" customFormat="1">
      <c r="B15" s="118" t="s">
        <v>649</v>
      </c>
      <c r="C15" s="46">
        <v>2</v>
      </c>
      <c r="D15" s="131">
        <v>0</v>
      </c>
    </row>
    <row r="16" spans="1:4" s="6" customFormat="1">
      <c r="B16" s="118" t="s">
        <v>650</v>
      </c>
      <c r="C16" s="46">
        <v>1</v>
      </c>
      <c r="D16" s="131">
        <v>0</v>
      </c>
    </row>
    <row r="17" spans="1:4" s="6" customFormat="1">
      <c r="B17" s="118" t="s">
        <v>651</v>
      </c>
      <c r="C17" s="46">
        <v>1</v>
      </c>
      <c r="D17" s="131">
        <v>0</v>
      </c>
    </row>
    <row r="18" spans="1:4" s="6" customFormat="1">
      <c r="B18" s="118" t="s">
        <v>652</v>
      </c>
      <c r="C18" s="46">
        <v>1</v>
      </c>
      <c r="D18" s="131">
        <v>0</v>
      </c>
    </row>
    <row r="19" spans="1:4" s="6" customFormat="1">
      <c r="B19" s="118" t="s">
        <v>653</v>
      </c>
      <c r="C19" s="46">
        <v>1</v>
      </c>
      <c r="D19" s="131">
        <v>0</v>
      </c>
    </row>
    <row r="20" spans="1:4" ht="15.75" thickBot="1">
      <c r="A20" s="6"/>
      <c r="B20" s="132" t="s">
        <v>898</v>
      </c>
      <c r="C20" s="133">
        <v>218478</v>
      </c>
      <c r="D20" s="134">
        <v>1</v>
      </c>
    </row>
    <row r="21" spans="1:4" s="6" customFormat="1">
      <c r="B21" s="91"/>
      <c r="C21" s="92"/>
      <c r="D21" s="93"/>
    </row>
    <row r="22" spans="1:4">
      <c r="A22" s="6"/>
      <c r="B22" s="23" t="s">
        <v>823</v>
      </c>
      <c r="C22" s="6"/>
      <c r="D22" s="6"/>
    </row>
    <row r="23" spans="1:4">
      <c r="A23" s="6"/>
      <c r="B23" s="23" t="s">
        <v>824</v>
      </c>
      <c r="C23" s="6"/>
      <c r="D23" s="6"/>
    </row>
    <row r="24" spans="1:4">
      <c r="A24" s="6"/>
      <c r="B24" s="8"/>
      <c r="C24" s="6"/>
      <c r="D24" s="6"/>
    </row>
    <row r="25" spans="1:4">
      <c r="A25" s="6"/>
      <c r="B25" s="8"/>
      <c r="C25" s="6"/>
      <c r="D25" s="6"/>
    </row>
    <row r="26" spans="1:4">
      <c r="A26" s="6"/>
      <c r="B26" s="8"/>
      <c r="C26" s="6"/>
      <c r="D26" s="6"/>
    </row>
    <row r="27" spans="1:4">
      <c r="A27" s="6"/>
      <c r="B27" s="8"/>
      <c r="C27" s="6"/>
      <c r="D27" s="6"/>
    </row>
    <row r="28" spans="1:4">
      <c r="A28" s="6"/>
      <c r="B28" s="8"/>
      <c r="C28" s="6"/>
      <c r="D28" s="6"/>
    </row>
    <row r="29" spans="1:4">
      <c r="A29" s="6"/>
      <c r="B29" s="8"/>
      <c r="C29" s="6"/>
      <c r="D29" s="6"/>
    </row>
    <row r="30" spans="1:4">
      <c r="A30" s="6"/>
      <c r="B30" s="8"/>
      <c r="C30" s="6"/>
      <c r="D30" s="6"/>
    </row>
    <row r="31" spans="1:4">
      <c r="A31" s="6"/>
      <c r="B31" s="8"/>
      <c r="C31" s="6"/>
      <c r="D31" s="6"/>
    </row>
    <row r="32" spans="1:4">
      <c r="A32" s="6"/>
      <c r="B32" s="8"/>
      <c r="C32" s="6"/>
      <c r="D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620F-BBA0-4C28-AB40-C21FD4991F58}">
  <dimension ref="A1:D1549"/>
  <sheetViews>
    <sheetView showGridLines="0" zoomScaleNormal="100" workbookViewId="0"/>
  </sheetViews>
  <sheetFormatPr defaultRowHeight="15"/>
  <cols>
    <col min="1" max="1" width="9.140625" customWidth="1"/>
    <col min="2" max="2" width="12.140625" customWidth="1"/>
    <col min="3" max="3" width="10.85546875" bestFit="1" customWidth="1"/>
  </cols>
  <sheetData>
    <row r="1" spans="1:4" s="7" customFormat="1" ht="48.2" customHeight="1">
      <c r="B1" s="24" t="str">
        <f>'Table of Contents'!B1</f>
        <v>Post-Event Report Data: PG&amp;E September 20 - 21, 2021 De-energization Event</v>
      </c>
    </row>
    <row r="2" spans="1:4" ht="15.75" thickBot="1">
      <c r="A2" s="6"/>
      <c r="B2" s="5" t="s">
        <v>822</v>
      </c>
      <c r="C2" s="6"/>
      <c r="D2" s="6"/>
    </row>
    <row r="3" spans="1:4" s="9" customFormat="1" ht="28.5">
      <c r="B3" s="80" t="s">
        <v>159</v>
      </c>
      <c r="C3" s="81" t="s">
        <v>155</v>
      </c>
      <c r="D3" s="82" t="s">
        <v>160</v>
      </c>
    </row>
    <row r="4" spans="1:4">
      <c r="A4" s="6"/>
      <c r="B4" s="118" t="s">
        <v>630</v>
      </c>
      <c r="C4" s="124">
        <v>604929</v>
      </c>
      <c r="D4" s="131">
        <v>0.97570000000000001</v>
      </c>
    </row>
    <row r="5" spans="1:4" s="6" customFormat="1">
      <c r="B5" s="118" t="s">
        <v>631</v>
      </c>
      <c r="C5" s="124">
        <v>14410</v>
      </c>
      <c r="D5" s="131">
        <v>2.3199999999999998E-2</v>
      </c>
    </row>
    <row r="6" spans="1:4" s="6" customFormat="1">
      <c r="B6" s="118" t="s">
        <v>641</v>
      </c>
      <c r="C6" s="124">
        <v>1446</v>
      </c>
      <c r="D6" s="131">
        <v>2.3E-3</v>
      </c>
    </row>
    <row r="7" spans="1:4" s="6" customFormat="1">
      <c r="B7" s="118" t="s">
        <v>643</v>
      </c>
      <c r="C7" s="46">
        <v>333</v>
      </c>
      <c r="D7" s="131">
        <v>5.0000000000000001E-4</v>
      </c>
    </row>
    <row r="8" spans="1:4" s="6" customFormat="1">
      <c r="B8" s="118" t="s">
        <v>644</v>
      </c>
      <c r="C8" s="46">
        <v>319</v>
      </c>
      <c r="D8" s="131">
        <v>5.0000000000000001E-4</v>
      </c>
    </row>
    <row r="9" spans="1:4" s="6" customFormat="1">
      <c r="B9" s="118" t="s">
        <v>634</v>
      </c>
      <c r="C9" s="46">
        <v>220</v>
      </c>
      <c r="D9" s="131">
        <v>4.0000000000000002E-4</v>
      </c>
    </row>
    <row r="10" spans="1:4" s="6" customFormat="1">
      <c r="B10" s="118" t="s">
        <v>649</v>
      </c>
      <c r="C10" s="46">
        <v>103</v>
      </c>
      <c r="D10" s="131">
        <v>2.0000000000000001E-4</v>
      </c>
    </row>
    <row r="11" spans="1:4" s="6" customFormat="1">
      <c r="B11" s="118" t="s">
        <v>651</v>
      </c>
      <c r="C11" s="46">
        <v>99</v>
      </c>
      <c r="D11" s="131">
        <v>2.0000000000000001E-4</v>
      </c>
    </row>
    <row r="12" spans="1:4" s="6" customFormat="1">
      <c r="B12" s="118" t="s">
        <v>647</v>
      </c>
      <c r="C12" s="46">
        <v>43</v>
      </c>
      <c r="D12" s="131">
        <v>1E-4</v>
      </c>
    </row>
    <row r="13" spans="1:4" s="6" customFormat="1">
      <c r="B13" s="118" t="s">
        <v>648</v>
      </c>
      <c r="C13" s="46">
        <v>32</v>
      </c>
      <c r="D13" s="131">
        <v>1E-4</v>
      </c>
    </row>
    <row r="14" spans="1:4" s="6" customFormat="1">
      <c r="B14" s="118" t="s">
        <v>652</v>
      </c>
      <c r="C14" s="46">
        <v>30</v>
      </c>
      <c r="D14" s="131">
        <v>0</v>
      </c>
    </row>
    <row r="15" spans="1:4" s="6" customFormat="1">
      <c r="B15" s="118" t="s">
        <v>650</v>
      </c>
      <c r="C15" s="46">
        <v>28</v>
      </c>
      <c r="D15" s="131">
        <v>0</v>
      </c>
    </row>
    <row r="16" spans="1:4" s="6" customFormat="1">
      <c r="B16" s="118" t="s">
        <v>645</v>
      </c>
      <c r="C16" s="46">
        <v>27</v>
      </c>
      <c r="D16" s="131">
        <v>0</v>
      </c>
    </row>
    <row r="17" spans="1:4" s="6" customFormat="1">
      <c r="B17" s="118" t="s">
        <v>646</v>
      </c>
      <c r="C17" s="46">
        <v>22</v>
      </c>
      <c r="D17" s="131">
        <v>0</v>
      </c>
    </row>
    <row r="18" spans="1:4" s="6" customFormat="1">
      <c r="B18" s="118" t="s">
        <v>653</v>
      </c>
      <c r="C18" s="46">
        <v>11</v>
      </c>
      <c r="D18" s="131">
        <v>0</v>
      </c>
    </row>
    <row r="19" spans="1:4" s="6" customFormat="1">
      <c r="B19" s="118" t="s">
        <v>642</v>
      </c>
      <c r="C19" s="46">
        <v>7</v>
      </c>
      <c r="D19" s="131">
        <v>0</v>
      </c>
    </row>
    <row r="20" spans="1:4" s="6" customFormat="1" ht="15.75" thickBot="1">
      <c r="B20" s="132" t="s">
        <v>899</v>
      </c>
      <c r="C20" s="135">
        <v>620017</v>
      </c>
      <c r="D20" s="134">
        <v>1</v>
      </c>
    </row>
    <row r="21" spans="1:4">
      <c r="A21" s="6"/>
      <c r="B21" s="8"/>
      <c r="C21" s="6"/>
      <c r="D21" s="6"/>
    </row>
    <row r="22" spans="1:4">
      <c r="A22" s="6"/>
      <c r="B22" s="23" t="s">
        <v>161</v>
      </c>
      <c r="C22" s="6"/>
      <c r="D22" s="6"/>
    </row>
    <row r="23" spans="1:4">
      <c r="A23" s="6"/>
      <c r="B23" s="8"/>
      <c r="C23" s="6"/>
      <c r="D23" s="6"/>
    </row>
    <row r="24" spans="1:4">
      <c r="A24" s="6"/>
      <c r="B24" s="8"/>
      <c r="C24" s="6"/>
      <c r="D24" s="6"/>
    </row>
    <row r="25" spans="1:4">
      <c r="A25" s="6"/>
      <c r="B25" s="8"/>
      <c r="C25" s="6"/>
      <c r="D25" s="6"/>
    </row>
    <row r="26" spans="1:4">
      <c r="A26" s="6"/>
      <c r="B26" s="8"/>
      <c r="C26" s="6"/>
      <c r="D26" s="6"/>
    </row>
    <row r="27" spans="1:4">
      <c r="A27" s="6"/>
      <c r="B27" s="8"/>
      <c r="C27" s="6"/>
      <c r="D27" s="6"/>
    </row>
    <row r="28" spans="1:4">
      <c r="A28" s="6"/>
      <c r="B28" s="8"/>
      <c r="C28" s="6"/>
      <c r="D28" s="6"/>
    </row>
    <row r="29" spans="1:4">
      <c r="A29" s="6"/>
      <c r="B29" s="8"/>
      <c r="C29" s="6"/>
      <c r="D29" s="6"/>
    </row>
    <row r="30" spans="1:4">
      <c r="A30" s="6"/>
      <c r="B30" s="8"/>
      <c r="C30" s="6"/>
      <c r="D30" s="6"/>
    </row>
    <row r="31" spans="1:4">
      <c r="A31" s="6"/>
      <c r="B31" s="8"/>
      <c r="C31" s="6"/>
      <c r="D31" s="6"/>
    </row>
    <row r="32" spans="1:4">
      <c r="A32" s="6"/>
      <c r="B32" s="8"/>
      <c r="C32" s="6"/>
      <c r="D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row r="1540" spans="1:1">
      <c r="A1540" s="6"/>
    </row>
    <row r="1541" spans="1:1">
      <c r="A1541" s="6"/>
    </row>
    <row r="1542" spans="1:1">
      <c r="A1542" s="6"/>
    </row>
    <row r="1543" spans="1:1">
      <c r="A1543" s="6"/>
    </row>
    <row r="1544" spans="1:1">
      <c r="A1544" s="6"/>
    </row>
    <row r="1545" spans="1:1">
      <c r="A1545" s="6"/>
    </row>
    <row r="1546" spans="1:1">
      <c r="A1546" s="6"/>
    </row>
    <row r="1547" spans="1:1">
      <c r="A1547" s="6"/>
    </row>
    <row r="1548" spans="1:1">
      <c r="A1548" s="6"/>
    </row>
    <row r="1549" spans="1:1">
      <c r="A1549"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9430-9575-4909-B7F5-90619D163669}">
  <sheetPr>
    <tabColor theme="1"/>
  </sheetPr>
  <dimension ref="B1:B5"/>
  <sheetViews>
    <sheetView showGridLines="0" zoomScaleNormal="100" workbookViewId="0"/>
  </sheetViews>
  <sheetFormatPr defaultColWidth="9.140625" defaultRowHeight="15"/>
  <cols>
    <col min="1" max="1" width="9.140625" style="6" customWidth="1"/>
    <col min="2" max="16384" width="9.140625" style="6"/>
  </cols>
  <sheetData>
    <row r="1" spans="2:2" s="7" customFormat="1" ht="48.2" customHeight="1">
      <c r="B1" s="24" t="str">
        <f>'Table of Contents'!B1</f>
        <v>Post-Event Report Data: PG&amp;E September 20 - 21, 2021 De-energization Event</v>
      </c>
    </row>
    <row r="2" spans="2:2" ht="27">
      <c r="B2" s="25" t="s">
        <v>4</v>
      </c>
    </row>
    <row r="3" spans="2:2">
      <c r="B3" s="26" t="str">
        <f>'Table 1'!_Ref80199625</f>
        <v>Table 1: Customers Notified and De-energized</v>
      </c>
    </row>
    <row r="4" spans="2:2">
      <c r="B4" s="27"/>
    </row>
    <row r="5" spans="2:2">
      <c r="B5" s="27"/>
    </row>
  </sheetData>
  <hyperlinks>
    <hyperlink ref="B3" location="'Table 1'!A1" display="'Table 1'!A1" xr:uid="{61462B4D-3637-4E9F-9248-F6E6676FAA42}"/>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4F0E-89D8-4B8C-914D-B68E8C021888}">
  <dimension ref="A1:F1534"/>
  <sheetViews>
    <sheetView showGridLines="0" zoomScaleNormal="100" workbookViewId="0"/>
  </sheetViews>
  <sheetFormatPr defaultRowHeight="15"/>
  <cols>
    <col min="1" max="1" width="9.140625" customWidth="1"/>
    <col min="2" max="2" width="12" bestFit="1" customWidth="1"/>
    <col min="3" max="4" width="14.7109375" customWidth="1"/>
    <col min="5" max="5" width="10.85546875" customWidth="1"/>
    <col min="6" max="6" width="62" customWidth="1"/>
  </cols>
  <sheetData>
    <row r="1" spans="1:6" s="7" customFormat="1" ht="48.2" customHeight="1">
      <c r="B1" s="24" t="str">
        <f>'Table of Contents'!B1</f>
        <v>Post-Event Report Data: PG&amp;E September 20 - 21, 2021 De-energization Event</v>
      </c>
    </row>
    <row r="2" spans="1:6" ht="15.75" thickBot="1">
      <c r="A2" s="6"/>
      <c r="B2" s="5" t="s">
        <v>828</v>
      </c>
      <c r="C2" s="6"/>
      <c r="D2" s="6"/>
      <c r="E2" s="6"/>
      <c r="F2" s="6"/>
    </row>
    <row r="3" spans="1:6" s="9" customFormat="1" ht="31.7" customHeight="1">
      <c r="B3" s="80" t="s">
        <v>162</v>
      </c>
      <c r="C3" s="81" t="s">
        <v>665</v>
      </c>
      <c r="D3" s="81" t="s">
        <v>163</v>
      </c>
      <c r="E3" s="81" t="s">
        <v>164</v>
      </c>
      <c r="F3" s="82" t="s">
        <v>105</v>
      </c>
    </row>
    <row r="4" spans="1:6">
      <c r="A4" s="6"/>
      <c r="B4" s="102" t="s">
        <v>654</v>
      </c>
      <c r="C4" s="62">
        <v>5</v>
      </c>
      <c r="D4" s="62">
        <v>0.125</v>
      </c>
      <c r="E4" s="172">
        <v>36</v>
      </c>
      <c r="F4" s="119" t="s">
        <v>655</v>
      </c>
    </row>
    <row r="5" spans="1:6" s="6" customFormat="1">
      <c r="B5" s="102" t="s">
        <v>654</v>
      </c>
      <c r="C5" s="62">
        <v>6</v>
      </c>
      <c r="D5" s="62">
        <v>0.15</v>
      </c>
      <c r="E5" s="62">
        <v>30</v>
      </c>
      <c r="F5" s="119" t="s">
        <v>656</v>
      </c>
    </row>
    <row r="6" spans="1:6" s="6" customFormat="1">
      <c r="B6" s="102" t="s">
        <v>654</v>
      </c>
      <c r="C6" s="62">
        <v>5</v>
      </c>
      <c r="D6" s="62">
        <v>0.2</v>
      </c>
      <c r="E6" s="62">
        <v>29</v>
      </c>
      <c r="F6" s="119" t="s">
        <v>657</v>
      </c>
    </row>
    <row r="7" spans="1:6" s="6" customFormat="1">
      <c r="B7" s="102" t="s">
        <v>654</v>
      </c>
      <c r="C7" s="62">
        <v>2</v>
      </c>
      <c r="D7" s="62">
        <v>0.3</v>
      </c>
      <c r="E7" s="62">
        <v>29</v>
      </c>
      <c r="F7" s="119" t="s">
        <v>658</v>
      </c>
    </row>
    <row r="8" spans="1:6" s="6" customFormat="1">
      <c r="B8" s="102" t="s">
        <v>654</v>
      </c>
      <c r="C8" s="62">
        <v>4</v>
      </c>
      <c r="D8" s="62">
        <v>0.35</v>
      </c>
      <c r="E8" s="62">
        <v>25</v>
      </c>
      <c r="F8" s="119" t="s">
        <v>659</v>
      </c>
    </row>
    <row r="9" spans="1:6" s="6" customFormat="1">
      <c r="B9" s="102" t="s">
        <v>654</v>
      </c>
      <c r="C9" s="62">
        <v>1</v>
      </c>
      <c r="D9" s="62">
        <v>0.4</v>
      </c>
      <c r="E9" s="62">
        <v>21</v>
      </c>
      <c r="F9" s="119" t="s">
        <v>660</v>
      </c>
    </row>
    <row r="10" spans="1:6" s="6" customFormat="1">
      <c r="B10" s="102" t="s">
        <v>654</v>
      </c>
      <c r="C10" s="62">
        <v>13</v>
      </c>
      <c r="D10" s="62">
        <v>0.5</v>
      </c>
      <c r="E10" s="62">
        <v>23</v>
      </c>
      <c r="F10" s="119" t="s">
        <v>661</v>
      </c>
    </row>
    <row r="11" spans="1:6" s="6" customFormat="1">
      <c r="B11" s="102" t="s">
        <v>654</v>
      </c>
      <c r="C11" s="62">
        <v>3</v>
      </c>
      <c r="D11" s="62">
        <v>1</v>
      </c>
      <c r="E11" s="62">
        <v>21</v>
      </c>
      <c r="F11" s="119" t="s">
        <v>662</v>
      </c>
    </row>
    <row r="12" spans="1:6" s="6" customFormat="1">
      <c r="B12" s="102" t="s">
        <v>654</v>
      </c>
      <c r="C12" s="62">
        <v>9</v>
      </c>
      <c r="D12" s="62">
        <v>1.25</v>
      </c>
      <c r="E12" s="62">
        <v>20</v>
      </c>
      <c r="F12" s="119" t="s">
        <v>663</v>
      </c>
    </row>
    <row r="13" spans="1:6" s="6" customFormat="1">
      <c r="B13" s="102" t="s">
        <v>654</v>
      </c>
      <c r="C13" s="62">
        <v>1</v>
      </c>
      <c r="D13" s="62">
        <v>1.5</v>
      </c>
      <c r="E13" s="62">
        <v>14</v>
      </c>
      <c r="F13" s="119" t="s">
        <v>660</v>
      </c>
    </row>
    <row r="14" spans="1:6" s="6" customFormat="1" ht="15.75" thickBot="1">
      <c r="B14" s="18" t="s">
        <v>654</v>
      </c>
      <c r="C14" s="63">
        <v>7</v>
      </c>
      <c r="D14" s="63">
        <v>2</v>
      </c>
      <c r="E14" s="63">
        <v>11</v>
      </c>
      <c r="F14" s="19" t="s">
        <v>664</v>
      </c>
    </row>
    <row r="15" spans="1:6">
      <c r="A15" s="6"/>
      <c r="B15" s="16"/>
      <c r="C15" s="20"/>
      <c r="D15" s="20"/>
      <c r="E15" s="20"/>
      <c r="F15" s="20"/>
    </row>
    <row r="16" spans="1:6">
      <c r="A16" s="6"/>
      <c r="B16" s="23" t="s">
        <v>666</v>
      </c>
      <c r="C16" s="20"/>
      <c r="D16" s="20"/>
      <c r="E16" s="20"/>
      <c r="F16" s="20"/>
    </row>
    <row r="17" spans="1:6">
      <c r="A17" s="6"/>
      <c r="B17" s="2"/>
      <c r="C17" s="6"/>
      <c r="D17" s="6"/>
      <c r="E17" s="6"/>
      <c r="F17" s="6"/>
    </row>
    <row r="18" spans="1:6">
      <c r="A18" s="6"/>
      <c r="B18" s="10"/>
      <c r="C18" s="6"/>
      <c r="D18" s="6"/>
      <c r="E18" s="6"/>
      <c r="F18" s="6"/>
    </row>
    <row r="19" spans="1:6">
      <c r="A19" s="6"/>
      <c r="B19" s="8"/>
      <c r="C19" s="6"/>
      <c r="D19" s="6"/>
      <c r="E19" s="6"/>
      <c r="F19" s="6"/>
    </row>
    <row r="20" spans="1:6">
      <c r="A20" s="6"/>
      <c r="B20" s="8"/>
      <c r="C20" s="6"/>
      <c r="D20" s="6"/>
      <c r="E20" s="6"/>
      <c r="F20" s="6"/>
    </row>
    <row r="21" spans="1:6">
      <c r="A21" s="6"/>
      <c r="B21" s="8"/>
      <c r="C21" s="6"/>
      <c r="D21" s="6"/>
      <c r="E21" s="6"/>
      <c r="F21" s="6"/>
    </row>
    <row r="22" spans="1:6">
      <c r="A22" s="6"/>
      <c r="B22" s="8"/>
      <c r="C22" s="6"/>
      <c r="D22" s="6"/>
      <c r="E22" s="6"/>
      <c r="F22" s="6"/>
    </row>
    <row r="23" spans="1:6">
      <c r="A23" s="6"/>
      <c r="B23" s="8"/>
      <c r="C23" s="6"/>
      <c r="D23" s="6"/>
      <c r="E23" s="6"/>
      <c r="F23" s="6"/>
    </row>
    <row r="24" spans="1:6">
      <c r="A24" s="6"/>
      <c r="B24" s="8"/>
      <c r="C24" s="6"/>
      <c r="D24" s="6"/>
      <c r="E24" s="6"/>
      <c r="F24" s="6"/>
    </row>
    <row r="25" spans="1:6">
      <c r="A25" s="6"/>
      <c r="B25" s="8"/>
      <c r="C25" s="6"/>
      <c r="D25" s="6"/>
      <c r="E25" s="6"/>
      <c r="F25" s="6"/>
    </row>
    <row r="26" spans="1:6">
      <c r="A26" s="6"/>
      <c r="B26" s="8"/>
      <c r="C26" s="6"/>
      <c r="D26" s="6"/>
      <c r="E26" s="6"/>
      <c r="F26" s="6"/>
    </row>
    <row r="27" spans="1:6">
      <c r="A27" s="6"/>
      <c r="B27" s="8"/>
    </row>
    <row r="28" spans="1:6">
      <c r="A28" s="6"/>
      <c r="B28" s="8"/>
    </row>
    <row r="29" spans="1:6">
      <c r="A29" s="6"/>
      <c r="B29" s="8"/>
    </row>
    <row r="30" spans="1:6">
      <c r="A30" s="6"/>
      <c r="B30" s="8"/>
    </row>
    <row r="31" spans="1:6">
      <c r="A31" s="6"/>
      <c r="B31" s="8"/>
    </row>
    <row r="32" spans="1:6">
      <c r="A32" s="6"/>
      <c r="B32" s="8"/>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6C8A-A135-4AF1-AEA6-9F046AE79BD6}">
  <dimension ref="A1:F25"/>
  <sheetViews>
    <sheetView showGridLines="0" zoomScaleNormal="100" workbookViewId="0"/>
  </sheetViews>
  <sheetFormatPr defaultRowHeight="15"/>
  <cols>
    <col min="2" max="2" width="7.85546875" bestFit="1" customWidth="1"/>
    <col min="3" max="4" width="14.7109375" customWidth="1"/>
    <col min="5" max="5" width="12.42578125" customWidth="1"/>
    <col min="6" max="6" width="20.85546875" customWidth="1"/>
  </cols>
  <sheetData>
    <row r="1" spans="1:6" s="7" customFormat="1" ht="48.2" customHeight="1">
      <c r="B1" s="24" t="str">
        <f>'Table of Contents'!B1</f>
        <v>Post-Event Report Data: PG&amp;E September 20 - 21, 2021 De-energization Event</v>
      </c>
    </row>
    <row r="2" spans="1:6" s="6" customFormat="1" ht="15.75" thickBot="1">
      <c r="B2" s="3" t="s">
        <v>827</v>
      </c>
    </row>
    <row r="3" spans="1:6" ht="28.5">
      <c r="A3" s="6"/>
      <c r="B3" s="80" t="s">
        <v>165</v>
      </c>
      <c r="C3" s="81" t="s">
        <v>166</v>
      </c>
      <c r="D3" s="81" t="s">
        <v>167</v>
      </c>
      <c r="E3" s="81" t="s">
        <v>168</v>
      </c>
      <c r="F3" s="82" t="s">
        <v>169</v>
      </c>
    </row>
    <row r="4" spans="1:6" ht="15.75" customHeight="1">
      <c r="A4" s="39"/>
      <c r="B4" s="102" t="s">
        <v>469</v>
      </c>
      <c r="C4" s="96" t="s">
        <v>667</v>
      </c>
      <c r="D4" s="96" t="s">
        <v>668</v>
      </c>
      <c r="E4" s="96" t="s">
        <v>669</v>
      </c>
      <c r="F4" s="119" t="s">
        <v>670</v>
      </c>
    </row>
    <row r="5" spans="1:6" ht="15.75" thickBot="1">
      <c r="A5" s="6"/>
      <c r="B5" s="18" t="s">
        <v>458</v>
      </c>
      <c r="C5" s="42" t="s">
        <v>671</v>
      </c>
      <c r="D5" s="42" t="s">
        <v>672</v>
      </c>
      <c r="E5" s="42" t="s">
        <v>673</v>
      </c>
      <c r="F5" s="19" t="s">
        <v>674</v>
      </c>
    </row>
    <row r="6" spans="1:6">
      <c r="A6" s="6"/>
      <c r="B6" s="8"/>
      <c r="C6" s="6"/>
      <c r="D6" s="6"/>
      <c r="E6" s="6"/>
      <c r="F6" s="6"/>
    </row>
    <row r="7" spans="1:6">
      <c r="A7" s="6"/>
      <c r="B7" s="8"/>
      <c r="C7" s="6"/>
      <c r="D7" s="6"/>
      <c r="E7" s="6"/>
      <c r="F7" s="6"/>
    </row>
    <row r="8" spans="1:6">
      <c r="A8" s="6"/>
      <c r="B8" s="8"/>
      <c r="C8" s="6"/>
      <c r="D8" s="6"/>
      <c r="E8" s="6"/>
      <c r="F8" s="6"/>
    </row>
    <row r="9" spans="1:6">
      <c r="A9" s="6"/>
      <c r="B9" s="8"/>
      <c r="C9" s="6"/>
      <c r="D9" s="6"/>
      <c r="E9" s="6"/>
      <c r="F9" s="6"/>
    </row>
    <row r="10" spans="1:6">
      <c r="A10" s="6"/>
      <c r="B10" s="8"/>
      <c r="C10" s="6"/>
      <c r="D10" s="6"/>
      <c r="E10" s="6"/>
      <c r="F10" s="6"/>
    </row>
    <row r="11" spans="1:6">
      <c r="A11" s="6"/>
      <c r="B11" s="8"/>
      <c r="C11" s="6"/>
      <c r="D11" s="6"/>
      <c r="E11" s="6"/>
      <c r="F11" s="6"/>
    </row>
    <row r="12" spans="1:6">
      <c r="A12" s="6"/>
      <c r="B12" s="8"/>
      <c r="C12" s="6"/>
      <c r="D12" s="6"/>
      <c r="E12" s="6"/>
      <c r="F12" s="6"/>
    </row>
    <row r="13" spans="1:6">
      <c r="A13" s="6"/>
      <c r="B13" s="8"/>
      <c r="C13" s="6"/>
      <c r="D13" s="6"/>
      <c r="E13" s="6"/>
      <c r="F13" s="6"/>
    </row>
    <row r="14" spans="1:6">
      <c r="A14" s="6"/>
      <c r="B14" s="8"/>
      <c r="C14" s="6"/>
      <c r="D14" s="6"/>
      <c r="E14" s="6"/>
      <c r="F14" s="6"/>
    </row>
    <row r="15" spans="1:6">
      <c r="A15" s="6"/>
      <c r="B15" s="8"/>
      <c r="C15" s="6"/>
      <c r="D15" s="6"/>
      <c r="E15" s="6"/>
      <c r="F15" s="6"/>
    </row>
    <row r="16" spans="1:6">
      <c r="A16" s="6"/>
      <c r="B16" s="8"/>
      <c r="C16" s="6"/>
      <c r="D16" s="6"/>
      <c r="E16" s="6"/>
      <c r="F16" s="6"/>
    </row>
    <row r="17" spans="2:2">
      <c r="B17" s="8"/>
    </row>
    <row r="18" spans="2:2">
      <c r="B18" s="8"/>
    </row>
    <row r="19" spans="2:2">
      <c r="B19" s="8"/>
    </row>
    <row r="20" spans="2:2">
      <c r="B20" s="8"/>
    </row>
    <row r="21" spans="2:2">
      <c r="B21" s="8"/>
    </row>
    <row r="22" spans="2:2">
      <c r="B22" s="8"/>
    </row>
    <row r="23" spans="2:2">
      <c r="B23" s="8"/>
    </row>
    <row r="24" spans="2:2">
      <c r="B24" s="8"/>
    </row>
    <row r="25" spans="2:2">
      <c r="B25" s="8"/>
    </row>
  </sheetData>
  <pageMargins left="0.7" right="0.7" top="0.75" bottom="0.75" header="0.3" footer="0.3"/>
  <pageSetup orientation="portrait" horizontalDpi="90" verticalDpi="9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ACB6-4511-43A6-ABD1-826899AA386A}">
  <sheetPr>
    <tabColor theme="1"/>
  </sheetPr>
  <dimension ref="A1:B1536"/>
  <sheetViews>
    <sheetView showGridLines="0" zoomScaleNormal="100" workbookViewId="0"/>
  </sheetViews>
  <sheetFormatPr defaultRowHeight="15"/>
  <cols>
    <col min="1" max="1" width="9.140625" customWidth="1"/>
    <col min="2" max="2" width="3.42578125" customWidth="1"/>
  </cols>
  <sheetData>
    <row r="1" spans="1:2" s="7" customFormat="1" ht="48.2" customHeight="1">
      <c r="B1" s="24" t="str">
        <f>'Table of Contents'!B1</f>
        <v>Post-Event Report Data: PG&amp;E September 20 - 21, 2021 De-energization Event</v>
      </c>
    </row>
    <row r="2" spans="1:2" ht="27">
      <c r="A2" s="6"/>
      <c r="B2" s="25" t="s">
        <v>170</v>
      </c>
    </row>
    <row r="3" spans="1:2">
      <c r="A3" s="6"/>
      <c r="B3" s="27" t="str">
        <f>'Table 17'!C2</f>
        <v>Table 17: Number and Nature of Complaints due to the September 20 - 21, 2021 PSPS Event</v>
      </c>
    </row>
    <row r="4" spans="1:2">
      <c r="A4" s="6"/>
      <c r="B4" s="27" t="str">
        <f>'Table 18'!_Ref80897597</f>
        <v>Table 18: Count and Type of Claim(s) Received</v>
      </c>
    </row>
    <row r="5" spans="1:2">
      <c r="A5" s="6"/>
      <c r="B5" s="8"/>
    </row>
    <row r="6" spans="1:2">
      <c r="A6" s="6"/>
      <c r="B6" s="8"/>
    </row>
    <row r="7" spans="1:2">
      <c r="A7" s="6"/>
      <c r="B7" s="8"/>
    </row>
    <row r="8" spans="1:2">
      <c r="A8" s="6"/>
      <c r="B8" s="8"/>
    </row>
    <row r="9" spans="1:2">
      <c r="A9" s="6"/>
      <c r="B9" s="8"/>
    </row>
    <row r="10" spans="1:2">
      <c r="A10" s="6"/>
      <c r="B10" s="8"/>
    </row>
    <row r="11" spans="1:2">
      <c r="A11" s="6"/>
      <c r="B11" s="8"/>
    </row>
    <row r="12" spans="1:2">
      <c r="A12" s="6"/>
      <c r="B12" s="8"/>
    </row>
    <row r="13" spans="1:2">
      <c r="A13" s="6"/>
      <c r="B13" s="8"/>
    </row>
    <row r="14" spans="1:2">
      <c r="A14" s="6"/>
      <c r="B14" s="8"/>
    </row>
    <row r="15" spans="1:2">
      <c r="A15" s="6"/>
      <c r="B15" s="8"/>
    </row>
    <row r="16" spans="1:2">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hyperlinks>
    <hyperlink ref="B3" location="'Table 17'!A1" display="'Table 17'!A1" xr:uid="{148850BB-59C5-484E-A6C3-26A81C2F8003}"/>
    <hyperlink ref="B4" location="'Table 18'!A1" display="'Table 18'!A1" xr:uid="{40C4BE31-8DD7-4FA7-B06C-4DD0011A7EE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54FD-EA00-4CB6-B582-1D69F484F6C3}">
  <dimension ref="A1:D1526"/>
  <sheetViews>
    <sheetView showGridLines="0" zoomScaleNormal="100" workbookViewId="0"/>
  </sheetViews>
  <sheetFormatPr defaultRowHeight="15"/>
  <cols>
    <col min="1" max="1" width="9.140625" customWidth="1"/>
    <col min="2" max="2" width="10.42578125" style="6" customWidth="1"/>
    <col min="3" max="3" width="69.28515625" customWidth="1"/>
    <col min="4" max="4" width="22.42578125" bestFit="1" customWidth="1"/>
  </cols>
  <sheetData>
    <row r="1" spans="1:4" s="7" customFormat="1" ht="48.2" customHeight="1">
      <c r="B1" s="24" t="str">
        <f>'Table of Contents'!B1</f>
        <v>Post-Event Report Data: PG&amp;E September 20 - 21, 2021 De-energization Event</v>
      </c>
      <c r="C1" s="24"/>
    </row>
    <row r="2" spans="1:4" ht="15.75" thickBot="1">
      <c r="A2" s="6"/>
      <c r="C2" s="5" t="s">
        <v>900</v>
      </c>
      <c r="D2" s="6"/>
    </row>
    <row r="3" spans="1:4" ht="31.7" customHeight="1" thickBot="1">
      <c r="A3" s="6"/>
      <c r="C3" s="99" t="s">
        <v>171</v>
      </c>
      <c r="D3" s="99" t="s">
        <v>171</v>
      </c>
    </row>
    <row r="4" spans="1:4">
      <c r="A4" s="6"/>
      <c r="C4" s="100" t="s">
        <v>798</v>
      </c>
      <c r="D4" s="249">
        <v>24</v>
      </c>
    </row>
    <row r="5" spans="1:4" ht="75.75" thickBot="1">
      <c r="A5" s="6"/>
      <c r="C5" s="101" t="s">
        <v>799</v>
      </c>
      <c r="D5" s="250"/>
    </row>
    <row r="6" spans="1:4">
      <c r="A6" s="6"/>
      <c r="C6" s="100" t="s">
        <v>800</v>
      </c>
      <c r="D6" s="249">
        <v>34</v>
      </c>
    </row>
    <row r="7" spans="1:4" ht="45.75" thickBot="1">
      <c r="A7" s="6"/>
      <c r="C7" s="101" t="s">
        <v>801</v>
      </c>
      <c r="D7" s="250"/>
    </row>
    <row r="8" spans="1:4">
      <c r="A8" s="6"/>
      <c r="C8" s="100" t="s">
        <v>802</v>
      </c>
      <c r="D8" s="249">
        <v>8</v>
      </c>
    </row>
    <row r="9" spans="1:4" ht="60.75" thickBot="1">
      <c r="A9" s="6"/>
      <c r="C9" s="101" t="s">
        <v>803</v>
      </c>
      <c r="D9" s="250"/>
    </row>
    <row r="10" spans="1:4">
      <c r="A10" s="6"/>
      <c r="C10" s="100" t="s">
        <v>804</v>
      </c>
      <c r="D10" s="249">
        <v>30</v>
      </c>
    </row>
    <row r="11" spans="1:4" ht="60.75" thickBot="1">
      <c r="A11" s="6"/>
      <c r="C11" s="198" t="s">
        <v>805</v>
      </c>
      <c r="D11" s="250"/>
    </row>
    <row r="12" spans="1:4">
      <c r="A12" s="6"/>
      <c r="C12" s="100" t="s">
        <v>806</v>
      </c>
      <c r="D12" s="249">
        <v>0</v>
      </c>
    </row>
    <row r="13" spans="1:4" ht="45.75" thickBot="1">
      <c r="A13" s="6"/>
      <c r="C13" s="101" t="s">
        <v>807</v>
      </c>
      <c r="D13" s="250"/>
    </row>
    <row r="14" spans="1:4">
      <c r="A14" s="6"/>
      <c r="C14" s="8"/>
      <c r="D14" s="6"/>
    </row>
    <row r="15" spans="1:4">
      <c r="A15" s="6"/>
      <c r="C15" s="8"/>
      <c r="D15" s="6"/>
    </row>
    <row r="16" spans="1:4">
      <c r="A16" s="6"/>
      <c r="C16" s="8"/>
      <c r="D16" s="6"/>
    </row>
    <row r="17" spans="1:3">
      <c r="A17" s="6"/>
      <c r="C17" s="8"/>
    </row>
    <row r="18" spans="1:3">
      <c r="A18" s="6"/>
      <c r="C18" s="8"/>
    </row>
    <row r="19" spans="1:3">
      <c r="A19" s="6"/>
      <c r="C19" s="8"/>
    </row>
    <row r="20" spans="1:3">
      <c r="A20" s="6"/>
      <c r="C20" s="8"/>
    </row>
    <row r="21" spans="1:3">
      <c r="A21" s="6"/>
      <c r="C21" s="8"/>
    </row>
    <row r="22" spans="1:3">
      <c r="A22" s="6"/>
      <c r="C22" s="8"/>
    </row>
    <row r="23" spans="1:3">
      <c r="A23" s="6"/>
      <c r="C23" s="8"/>
    </row>
    <row r="24" spans="1:3">
      <c r="A24" s="6"/>
      <c r="C24" s="8"/>
    </row>
    <row r="25" spans="1:3">
      <c r="A25" s="6"/>
      <c r="C25" s="8"/>
    </row>
    <row r="26" spans="1:3">
      <c r="A26" s="6"/>
      <c r="C26" s="8"/>
    </row>
    <row r="27" spans="1:3">
      <c r="A27" s="6"/>
      <c r="C27" s="8"/>
    </row>
    <row r="28" spans="1:3">
      <c r="A28" s="6"/>
      <c r="C28" s="8"/>
    </row>
    <row r="29" spans="1:3">
      <c r="A29" s="6"/>
      <c r="C29" s="6"/>
    </row>
    <row r="30" spans="1:3">
      <c r="A30" s="6"/>
      <c r="C30" s="6"/>
    </row>
    <row r="31" spans="1:3">
      <c r="A31" s="6"/>
      <c r="C31" s="6"/>
    </row>
    <row r="32" spans="1:3">
      <c r="A32" s="6"/>
      <c r="C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sheetData>
  <mergeCells count="5">
    <mergeCell ref="D4:D5"/>
    <mergeCell ref="D6:D7"/>
    <mergeCell ref="D8:D9"/>
    <mergeCell ref="D10:D11"/>
    <mergeCell ref="D12:D1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11E2-0071-49FC-A596-2BCEC63132A4}">
  <dimension ref="B1:C24"/>
  <sheetViews>
    <sheetView showGridLines="0" zoomScaleNormal="100" workbookViewId="0"/>
  </sheetViews>
  <sheetFormatPr defaultColWidth="9.140625" defaultRowHeight="15"/>
  <cols>
    <col min="1" max="1" width="9.140625" style="6" customWidth="1"/>
    <col min="2" max="2" width="31.28515625" style="6" bestFit="1" customWidth="1"/>
    <col min="3" max="3" width="18.140625" style="6" bestFit="1" customWidth="1"/>
    <col min="4" max="16384" width="9.140625" style="6"/>
  </cols>
  <sheetData>
    <row r="1" spans="2:3" s="7" customFormat="1" ht="48.2" customHeight="1">
      <c r="B1" s="24" t="str">
        <f>'Table of Contents'!B1</f>
        <v>Post-Event Report Data: PG&amp;E September 20 - 21, 2021 De-energization Event</v>
      </c>
    </row>
    <row r="2" spans="2:3" ht="15.75" thickBot="1">
      <c r="B2" s="3" t="s">
        <v>826</v>
      </c>
    </row>
    <row r="3" spans="2:3">
      <c r="B3" s="41" t="s">
        <v>172</v>
      </c>
      <c r="C3" s="82" t="s">
        <v>173</v>
      </c>
    </row>
    <row r="4" spans="2:3" ht="15.75" thickBot="1">
      <c r="B4" s="15" t="s">
        <v>675</v>
      </c>
      <c r="C4" s="79">
        <v>1</v>
      </c>
    </row>
    <row r="5" spans="2:3">
      <c r="B5" s="8"/>
    </row>
    <row r="6" spans="2:3">
      <c r="B6" s="8"/>
    </row>
    <row r="7" spans="2:3">
      <c r="B7" s="8"/>
    </row>
    <row r="8" spans="2:3">
      <c r="B8" s="8"/>
    </row>
    <row r="9" spans="2:3">
      <c r="B9" s="8"/>
    </row>
    <row r="10" spans="2:3">
      <c r="B10" s="8"/>
    </row>
    <row r="11" spans="2:3">
      <c r="B11" s="8"/>
    </row>
    <row r="12" spans="2:3">
      <c r="B12" s="8"/>
    </row>
    <row r="13" spans="2:3">
      <c r="B13" s="8"/>
    </row>
    <row r="14" spans="2:3">
      <c r="B14" s="8"/>
    </row>
    <row r="15" spans="2:3">
      <c r="B15" s="8"/>
    </row>
    <row r="16" spans="2:3">
      <c r="B16" s="8"/>
    </row>
    <row r="17" spans="2:2">
      <c r="B17" s="8"/>
    </row>
    <row r="18" spans="2:2">
      <c r="B18" s="8"/>
    </row>
    <row r="19" spans="2:2">
      <c r="B19" s="8"/>
    </row>
    <row r="20" spans="2:2">
      <c r="B20" s="8"/>
    </row>
    <row r="21" spans="2:2">
      <c r="B21" s="8"/>
    </row>
    <row r="22" spans="2:2">
      <c r="B22" s="8"/>
    </row>
    <row r="23" spans="2:2">
      <c r="B23" s="8"/>
    </row>
    <row r="24" spans="2:2">
      <c r="B24" s="8"/>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9BD3-D219-46EB-933E-3AAF333DB2F1}">
  <sheetPr>
    <tabColor theme="1"/>
  </sheetPr>
  <dimension ref="A1:B1536"/>
  <sheetViews>
    <sheetView showGridLines="0" zoomScaleNormal="100" workbookViewId="0"/>
  </sheetViews>
  <sheetFormatPr defaultRowHeight="15"/>
  <cols>
    <col min="1" max="1" width="9.140625" customWidth="1"/>
    <col min="2" max="2" width="3.42578125" customWidth="1"/>
  </cols>
  <sheetData>
    <row r="1" spans="1:2" s="7" customFormat="1" ht="48.2" customHeight="1">
      <c r="B1" s="24" t="str">
        <f>'Table of Contents'!B1</f>
        <v>Post-Event Report Data: PG&amp;E September 20 - 21, 2021 De-energization Event</v>
      </c>
    </row>
    <row r="2" spans="1:2" ht="27">
      <c r="A2" s="6"/>
      <c r="B2" s="25" t="s">
        <v>174</v>
      </c>
    </row>
    <row r="3" spans="1:2">
      <c r="A3" s="6"/>
      <c r="B3" s="27" t="str">
        <f>'Table 19'!B2</f>
        <v>Table 19: Weather All-Clear Times</v>
      </c>
    </row>
    <row r="4" spans="1:2">
      <c r="A4" s="6"/>
      <c r="B4" s="27"/>
    </row>
    <row r="5" spans="1:2">
      <c r="A5" s="6"/>
      <c r="B5" s="8"/>
    </row>
    <row r="6" spans="1:2">
      <c r="A6" s="6"/>
      <c r="B6" s="8"/>
    </row>
    <row r="7" spans="1:2">
      <c r="A7" s="6"/>
      <c r="B7" s="8"/>
    </row>
    <row r="8" spans="1:2">
      <c r="A8" s="6"/>
      <c r="B8" s="8"/>
    </row>
    <row r="9" spans="1:2">
      <c r="A9" s="6"/>
      <c r="B9" s="8"/>
    </row>
    <row r="10" spans="1:2">
      <c r="A10" s="6"/>
      <c r="B10" s="8"/>
    </row>
    <row r="11" spans="1:2">
      <c r="A11" s="6"/>
      <c r="B11" s="8"/>
    </row>
    <row r="12" spans="1:2">
      <c r="A12" s="6"/>
      <c r="B12" s="8"/>
    </row>
    <row r="13" spans="1:2">
      <c r="A13" s="6"/>
      <c r="B13" s="8"/>
    </row>
    <row r="14" spans="1:2">
      <c r="A14" s="6"/>
      <c r="B14" s="8"/>
    </row>
    <row r="15" spans="1:2">
      <c r="A15" s="6"/>
      <c r="B15" s="8"/>
    </row>
    <row r="16" spans="1:2">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hyperlinks>
    <hyperlink ref="B3" location="'Table 19'!A1" display="'Table 19'!A1" xr:uid="{3D4C3696-2400-4FFD-AD4B-6902119DE1F5}"/>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3601E-0B7C-4C33-9A98-59225C699FCA}">
  <dimension ref="A1:C1526"/>
  <sheetViews>
    <sheetView showGridLines="0" zoomScaleNormal="100" workbookViewId="0"/>
  </sheetViews>
  <sheetFormatPr defaultRowHeight="15"/>
  <cols>
    <col min="1" max="1" width="9.140625" customWidth="1"/>
    <col min="2" max="2" width="53.7109375" bestFit="1" customWidth="1"/>
    <col min="3" max="3" width="18.42578125" bestFit="1" customWidth="1"/>
  </cols>
  <sheetData>
    <row r="1" spans="1:3" s="7" customFormat="1" ht="48.2" customHeight="1">
      <c r="B1" s="24" t="str">
        <f>'Table of Contents'!B1</f>
        <v>Post-Event Report Data: PG&amp;E September 20 - 21, 2021 De-energization Event</v>
      </c>
    </row>
    <row r="2" spans="1:3" ht="15.75" thickBot="1">
      <c r="A2" s="6"/>
      <c r="B2" s="5" t="s">
        <v>901</v>
      </c>
      <c r="C2" s="4"/>
    </row>
    <row r="3" spans="1:3" ht="31.7" customHeight="1">
      <c r="A3" s="6"/>
      <c r="B3" s="80" t="s">
        <v>175</v>
      </c>
      <c r="C3" s="82" t="s">
        <v>176</v>
      </c>
    </row>
    <row r="4" spans="1:3">
      <c r="A4" s="6"/>
      <c r="B4" s="102" t="s">
        <v>676</v>
      </c>
      <c r="C4" s="119" t="s">
        <v>677</v>
      </c>
    </row>
    <row r="5" spans="1:3">
      <c r="A5" s="6"/>
      <c r="B5" s="102" t="s">
        <v>678</v>
      </c>
      <c r="C5" s="119" t="s">
        <v>679</v>
      </c>
    </row>
    <row r="6" spans="1:3">
      <c r="A6" s="6"/>
      <c r="B6" s="102" t="s">
        <v>680</v>
      </c>
      <c r="C6" s="119" t="s">
        <v>681</v>
      </c>
    </row>
    <row r="7" spans="1:3">
      <c r="A7" s="6"/>
      <c r="B7" s="102" t="s">
        <v>682</v>
      </c>
      <c r="C7" s="119" t="s">
        <v>683</v>
      </c>
    </row>
    <row r="8" spans="1:3">
      <c r="A8" s="6"/>
      <c r="B8" s="102" t="s">
        <v>684</v>
      </c>
      <c r="C8" s="119" t="s">
        <v>685</v>
      </c>
    </row>
    <row r="9" spans="1:3">
      <c r="A9" s="6"/>
      <c r="B9" s="102" t="s">
        <v>686</v>
      </c>
      <c r="C9" s="119" t="s">
        <v>687</v>
      </c>
    </row>
    <row r="10" spans="1:3" ht="15.75" thickBot="1">
      <c r="A10" s="6"/>
      <c r="B10" s="18" t="s">
        <v>688</v>
      </c>
      <c r="C10" s="19" t="s">
        <v>689</v>
      </c>
    </row>
    <row r="11" spans="1:3">
      <c r="A11" s="6"/>
      <c r="B11" s="8"/>
      <c r="C11" s="6"/>
    </row>
    <row r="12" spans="1:3">
      <c r="A12" s="6"/>
      <c r="B12" s="8"/>
      <c r="C12" s="6"/>
    </row>
    <row r="13" spans="1:3">
      <c r="A13" s="6"/>
      <c r="B13" s="8"/>
      <c r="C13" s="6"/>
    </row>
    <row r="14" spans="1:3">
      <c r="A14" s="6"/>
      <c r="B14" s="8"/>
      <c r="C14" s="6"/>
    </row>
    <row r="15" spans="1:3">
      <c r="A15" s="6"/>
      <c r="B15" s="8"/>
      <c r="C15" s="6"/>
    </row>
    <row r="16" spans="1:3">
      <c r="A16" s="6"/>
      <c r="B16" s="8"/>
      <c r="C16" s="6"/>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6"/>
    </row>
    <row r="25" spans="1:2">
      <c r="A25" s="6"/>
      <c r="B25" s="6"/>
    </row>
    <row r="26" spans="1:2">
      <c r="A26" s="6"/>
      <c r="B26" s="6"/>
    </row>
    <row r="27" spans="1:2">
      <c r="A27" s="6"/>
      <c r="B27" s="6"/>
    </row>
    <row r="28" spans="1:2">
      <c r="A28" s="6"/>
      <c r="B28" s="6"/>
    </row>
    <row r="29" spans="1:2">
      <c r="A29" s="6"/>
      <c r="B29" s="6"/>
    </row>
    <row r="30" spans="1:2">
      <c r="A30" s="6"/>
      <c r="B30" s="6"/>
    </row>
    <row r="31" spans="1:2">
      <c r="A31" s="6"/>
      <c r="B31" s="6"/>
    </row>
    <row r="32" spans="1:2">
      <c r="A32" s="6"/>
      <c r="B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sheetData>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F9A42-0483-407B-B07C-66EE13F6C055}">
  <sheetPr>
    <tabColor theme="1"/>
  </sheetPr>
  <dimension ref="B1:B33"/>
  <sheetViews>
    <sheetView showGridLines="0" zoomScaleNormal="100" workbookViewId="0"/>
  </sheetViews>
  <sheetFormatPr defaultColWidth="9.140625" defaultRowHeight="15"/>
  <cols>
    <col min="1" max="1" width="9.140625" style="6" customWidth="1"/>
    <col min="2" max="2" width="3.42578125" style="6" customWidth="1"/>
    <col min="3" max="16384" width="9.140625" style="6"/>
  </cols>
  <sheetData>
    <row r="1" spans="2:2" s="7" customFormat="1" ht="48.2" customHeight="1">
      <c r="B1" s="24" t="str">
        <f>'Table of Contents'!B1</f>
        <v>Post-Event Report Data: PG&amp;E September 20 - 21, 2021 De-energization Event</v>
      </c>
    </row>
    <row r="2" spans="2:2" ht="27">
      <c r="B2" s="25" t="s">
        <v>178</v>
      </c>
    </row>
    <row r="3" spans="2:2">
      <c r="B3" s="27" t="str">
        <f>'Table 20'!_Ref80897658</f>
        <v>Table 20: Lessons Learned from PSPS Event</v>
      </c>
    </row>
    <row r="4" spans="2:2">
      <c r="B4" s="27"/>
    </row>
    <row r="5" spans="2:2">
      <c r="B5" s="8"/>
    </row>
    <row r="6" spans="2:2">
      <c r="B6" s="8"/>
    </row>
    <row r="7" spans="2:2">
      <c r="B7" s="8"/>
    </row>
    <row r="8" spans="2:2">
      <c r="B8" s="8"/>
    </row>
    <row r="9" spans="2:2">
      <c r="B9" s="8"/>
    </row>
    <row r="10" spans="2:2">
      <c r="B10" s="8"/>
    </row>
    <row r="11" spans="2:2">
      <c r="B11" s="8"/>
    </row>
    <row r="12" spans="2:2">
      <c r="B12" s="8"/>
    </row>
    <row r="13" spans="2:2">
      <c r="B13" s="8"/>
    </row>
    <row r="14" spans="2:2">
      <c r="B14" s="8"/>
    </row>
    <row r="15" spans="2:2">
      <c r="B15" s="8"/>
    </row>
    <row r="16" spans="2:2">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row r="27" spans="2:2">
      <c r="B27" s="8"/>
    </row>
    <row r="28" spans="2:2">
      <c r="B28" s="8"/>
    </row>
    <row r="29" spans="2:2">
      <c r="B29" s="8"/>
    </row>
    <row r="30" spans="2:2">
      <c r="B30" s="8"/>
    </row>
    <row r="31" spans="2:2">
      <c r="B31" s="8"/>
    </row>
    <row r="32" spans="2:2">
      <c r="B32" s="8"/>
    </row>
    <row r="33" spans="2:2">
      <c r="B33" s="8"/>
    </row>
  </sheetData>
  <hyperlinks>
    <hyperlink ref="B3" location="'Table 20'!A1" display="'Table 20'!A1" xr:uid="{7153EB89-8414-49A8-A4CF-8278CCEBF861}"/>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EB1A3-1A80-48D8-AD1E-2775BF2A4A9F}">
  <dimension ref="B1:D7"/>
  <sheetViews>
    <sheetView showGridLines="0" zoomScaleNormal="100" workbookViewId="0"/>
  </sheetViews>
  <sheetFormatPr defaultColWidth="9.140625" defaultRowHeight="15"/>
  <cols>
    <col min="1" max="1" width="9.140625" style="6" customWidth="1"/>
    <col min="2" max="2" width="27.7109375" style="6" customWidth="1"/>
    <col min="3" max="3" width="76.42578125" style="6" customWidth="1"/>
    <col min="4" max="4" width="63.7109375" style="6" customWidth="1"/>
    <col min="5" max="16384" width="9.140625" style="6"/>
  </cols>
  <sheetData>
    <row r="1" spans="2:4" s="7" customFormat="1" ht="48.2" customHeight="1">
      <c r="B1" s="24" t="str">
        <f>'Table of Contents'!B1</f>
        <v>Post-Event Report Data: PG&amp;E September 20 - 21, 2021 De-energization Event</v>
      </c>
    </row>
    <row r="2" spans="2:4" ht="15.75" thickBot="1">
      <c r="B2" s="3" t="s">
        <v>825</v>
      </c>
      <c r="C2" s="4"/>
    </row>
    <row r="3" spans="2:4">
      <c r="B3" s="169" t="s">
        <v>179</v>
      </c>
      <c r="C3" s="170" t="s">
        <v>180</v>
      </c>
      <c r="D3" s="171" t="s">
        <v>181</v>
      </c>
    </row>
    <row r="4" spans="2:4" ht="78.75">
      <c r="B4" s="199" t="s">
        <v>886</v>
      </c>
      <c r="C4" s="201" t="s">
        <v>887</v>
      </c>
      <c r="D4" s="202" t="s">
        <v>864</v>
      </c>
    </row>
    <row r="5" spans="2:4" ht="101.25">
      <c r="B5" s="199" t="s">
        <v>859</v>
      </c>
      <c r="C5" s="201" t="s">
        <v>905</v>
      </c>
      <c r="D5" s="202" t="s">
        <v>863</v>
      </c>
    </row>
    <row r="6" spans="2:4" ht="78.75">
      <c r="B6" s="199" t="s">
        <v>860</v>
      </c>
      <c r="C6" s="201" t="s">
        <v>907</v>
      </c>
      <c r="D6" s="202" t="s">
        <v>908</v>
      </c>
    </row>
    <row r="7" spans="2:4" ht="90.75" thickBot="1">
      <c r="B7" s="200" t="s">
        <v>861</v>
      </c>
      <c r="C7" s="203" t="s">
        <v>888</v>
      </c>
      <c r="D7" s="204" t="s">
        <v>862</v>
      </c>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3234-3FCB-49B0-9A73-2CE2BC1C7C9A}">
  <sheetPr>
    <tabColor theme="1"/>
  </sheetPr>
  <dimension ref="B1:B33"/>
  <sheetViews>
    <sheetView showGridLines="0" zoomScaleNormal="100" workbookViewId="0"/>
  </sheetViews>
  <sheetFormatPr defaultColWidth="9.140625" defaultRowHeight="15"/>
  <cols>
    <col min="1" max="1" width="9.140625" style="6" customWidth="1"/>
    <col min="2" max="2" width="3.42578125" style="6" customWidth="1"/>
    <col min="3" max="16384" width="9.140625" style="6"/>
  </cols>
  <sheetData>
    <row r="1" spans="2:2" s="7" customFormat="1" ht="48.2" customHeight="1">
      <c r="B1" s="24" t="str">
        <f>'Table of Contents'!B1</f>
        <v>Post-Event Report Data: PG&amp;E September 20 - 21, 2021 De-energization Event</v>
      </c>
    </row>
    <row r="2" spans="2:2" ht="27">
      <c r="B2" s="25" t="s">
        <v>182</v>
      </c>
    </row>
    <row r="3" spans="2:2">
      <c r="B3" s="27" t="str">
        <f>'Table 21'!B2</f>
        <v>Table 21: Maximum Wind Gusts Recorded September 20, 2021 in Impacted Counties</v>
      </c>
    </row>
    <row r="4" spans="2:2">
      <c r="B4" s="27"/>
    </row>
    <row r="5" spans="2:2">
      <c r="B5" s="8"/>
    </row>
    <row r="6" spans="2:2">
      <c r="B6" s="8"/>
    </row>
    <row r="7" spans="2:2">
      <c r="B7" s="8"/>
    </row>
    <row r="8" spans="2:2">
      <c r="B8" s="8"/>
    </row>
    <row r="9" spans="2:2">
      <c r="B9" s="8"/>
    </row>
    <row r="10" spans="2:2">
      <c r="B10" s="8"/>
    </row>
    <row r="11" spans="2:2">
      <c r="B11" s="8"/>
    </row>
    <row r="12" spans="2:2">
      <c r="B12" s="8"/>
    </row>
    <row r="13" spans="2:2">
      <c r="B13" s="8"/>
    </row>
    <row r="14" spans="2:2">
      <c r="B14" s="8"/>
    </row>
    <row r="15" spans="2:2">
      <c r="B15" s="8"/>
    </row>
    <row r="16" spans="2:2">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row r="27" spans="2:2">
      <c r="B27" s="8"/>
    </row>
    <row r="28" spans="2:2">
      <c r="B28" s="8"/>
    </row>
    <row r="29" spans="2:2">
      <c r="B29" s="8"/>
    </row>
    <row r="30" spans="2:2">
      <c r="B30" s="8"/>
    </row>
    <row r="31" spans="2:2">
      <c r="B31" s="8"/>
    </row>
    <row r="32" spans="2:2">
      <c r="B32" s="8"/>
    </row>
    <row r="33" spans="2:2">
      <c r="B33" s="8"/>
    </row>
  </sheetData>
  <hyperlinks>
    <hyperlink ref="B3" location="'Table 21'!A1" display="'Table 21'!A1" xr:uid="{4DBDD2B2-97E1-42BB-859F-57EF8A1CE552}"/>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214C-681E-4ACE-8C42-6FECE5E4A457}">
  <dimension ref="B1:L24"/>
  <sheetViews>
    <sheetView showGridLines="0" zoomScaleNormal="100" workbookViewId="0"/>
  </sheetViews>
  <sheetFormatPr defaultColWidth="9.140625" defaultRowHeight="15"/>
  <cols>
    <col min="1" max="1" width="9.140625" style="6"/>
    <col min="2" max="2" width="10.85546875" style="6" customWidth="1"/>
    <col min="3" max="3" width="13.7109375" style="6" customWidth="1"/>
    <col min="4" max="4" width="12.140625" style="6" customWidth="1"/>
    <col min="5" max="5" width="19.7109375" style="6" customWidth="1"/>
    <col min="6" max="8" width="14.7109375" style="6" customWidth="1"/>
    <col min="9" max="9" width="22" style="6" customWidth="1"/>
    <col min="10" max="10" width="14.7109375" style="6" customWidth="1"/>
    <col min="11" max="11" width="12.42578125" style="6" customWidth="1"/>
    <col min="12" max="12" width="14.7109375" style="6" customWidth="1"/>
    <col min="13" max="16384" width="9.140625" style="6"/>
  </cols>
  <sheetData>
    <row r="1" spans="2:12" s="7" customFormat="1" ht="48.2" customHeight="1">
      <c r="B1" s="24" t="str">
        <f>'Table of Contents'!B1</f>
        <v>Post-Event Report Data: PG&amp;E September 20 - 21, 2021 De-energization Event</v>
      </c>
    </row>
    <row r="2" spans="2:12" ht="15.75" thickBot="1">
      <c r="B2" s="9" t="s">
        <v>5</v>
      </c>
    </row>
    <row r="3" spans="2:12" ht="28.5">
      <c r="B3" s="218" t="s">
        <v>6</v>
      </c>
      <c r="C3" s="219"/>
      <c r="D3" s="219"/>
      <c r="E3" s="185" t="s">
        <v>7</v>
      </c>
      <c r="F3" s="185" t="s">
        <v>8</v>
      </c>
      <c r="G3" s="185" t="s">
        <v>9</v>
      </c>
      <c r="H3" s="219" t="s">
        <v>10</v>
      </c>
      <c r="I3" s="219"/>
      <c r="J3" s="219"/>
      <c r="K3" s="219" t="s">
        <v>11</v>
      </c>
      <c r="L3" s="221" t="s">
        <v>871</v>
      </c>
    </row>
    <row r="4" spans="2:12" ht="28.5" customHeight="1">
      <c r="B4" s="223" t="s">
        <v>12</v>
      </c>
      <c r="C4" s="220" t="s">
        <v>13</v>
      </c>
      <c r="D4" s="220" t="s">
        <v>870</v>
      </c>
      <c r="E4" s="220" t="s">
        <v>13</v>
      </c>
      <c r="F4" s="220" t="s">
        <v>13</v>
      </c>
      <c r="G4" s="220" t="s">
        <v>13</v>
      </c>
      <c r="H4" s="220" t="s">
        <v>14</v>
      </c>
      <c r="I4" s="220" t="s">
        <v>15</v>
      </c>
      <c r="J4" s="220" t="s">
        <v>16</v>
      </c>
      <c r="K4" s="220"/>
      <c r="L4" s="222"/>
    </row>
    <row r="5" spans="2:12">
      <c r="B5" s="223"/>
      <c r="C5" s="220"/>
      <c r="D5" s="220"/>
      <c r="E5" s="220"/>
      <c r="F5" s="220"/>
      <c r="G5" s="220"/>
      <c r="H5" s="220"/>
      <c r="I5" s="220"/>
      <c r="J5" s="220"/>
      <c r="K5" s="220"/>
      <c r="L5" s="222"/>
    </row>
    <row r="6" spans="2:12">
      <c r="B6" s="228" t="s">
        <v>866</v>
      </c>
      <c r="C6" s="230" t="s">
        <v>867</v>
      </c>
      <c r="D6" s="232">
        <v>14848</v>
      </c>
      <c r="E6" s="224">
        <v>234</v>
      </c>
      <c r="F6" s="224">
        <v>8</v>
      </c>
      <c r="G6" s="224">
        <v>1</v>
      </c>
      <c r="H6" s="224">
        <v>0</v>
      </c>
      <c r="I6" s="224">
        <v>70</v>
      </c>
      <c r="J6" s="224">
        <v>16</v>
      </c>
      <c r="K6" s="186" t="s">
        <v>834</v>
      </c>
      <c r="L6" s="226">
        <v>115</v>
      </c>
    </row>
    <row r="7" spans="2:12" ht="15.75" thickBot="1">
      <c r="B7" s="229"/>
      <c r="C7" s="231"/>
      <c r="D7" s="233"/>
      <c r="E7" s="225"/>
      <c r="F7" s="225"/>
      <c r="G7" s="225"/>
      <c r="H7" s="225"/>
      <c r="I7" s="225"/>
      <c r="J7" s="225"/>
      <c r="K7" s="187" t="s">
        <v>17</v>
      </c>
      <c r="L7" s="227"/>
    </row>
    <row r="9" spans="2:12">
      <c r="B9" s="23" t="s">
        <v>868</v>
      </c>
    </row>
    <row r="10" spans="2:12">
      <c r="B10" s="23" t="s">
        <v>869</v>
      </c>
    </row>
    <row r="11" spans="2:12">
      <c r="B11" s="1"/>
    </row>
    <row r="12" spans="2:12">
      <c r="B12" s="1"/>
    </row>
    <row r="13" spans="2:12">
      <c r="B13" s="1"/>
    </row>
    <row r="14" spans="2:12">
      <c r="B14" s="1"/>
    </row>
    <row r="15" spans="2:12">
      <c r="B15" s="8"/>
    </row>
    <row r="16" spans="2:12">
      <c r="B16" s="8"/>
    </row>
    <row r="17" spans="2:2">
      <c r="B17" s="8"/>
    </row>
    <row r="18" spans="2:2">
      <c r="B18" s="8"/>
    </row>
    <row r="19" spans="2:2">
      <c r="B19" s="8"/>
    </row>
    <row r="20" spans="2:2">
      <c r="B20" s="8"/>
    </row>
    <row r="21" spans="2:2">
      <c r="B21" s="8"/>
    </row>
    <row r="22" spans="2:2">
      <c r="B22" s="8"/>
    </row>
    <row r="23" spans="2:2">
      <c r="B23" s="8"/>
    </row>
    <row r="24" spans="2:2">
      <c r="B24" s="8"/>
    </row>
  </sheetData>
  <mergeCells count="23">
    <mergeCell ref="J6:J7"/>
    <mergeCell ref="L6:L7"/>
    <mergeCell ref="H4:H5"/>
    <mergeCell ref="I4:I5"/>
    <mergeCell ref="B6:B7"/>
    <mergeCell ref="C6:C7"/>
    <mergeCell ref="D6:D7"/>
    <mergeCell ref="E6:E7"/>
    <mergeCell ref="F6:F7"/>
    <mergeCell ref="G6:G7"/>
    <mergeCell ref="H6:H7"/>
    <mergeCell ref="I6:I7"/>
    <mergeCell ref="B3:D3"/>
    <mergeCell ref="H3:J3"/>
    <mergeCell ref="K3:K5"/>
    <mergeCell ref="L3:L5"/>
    <mergeCell ref="B4:B5"/>
    <mergeCell ref="C4:C5"/>
    <mergeCell ref="D4:D5"/>
    <mergeCell ref="E4:E5"/>
    <mergeCell ref="F4:F5"/>
    <mergeCell ref="G4:G5"/>
    <mergeCell ref="J4:J5"/>
  </mergeCells>
  <pageMargins left="0.7" right="0.7" top="0.75" bottom="0.75" header="0.3" footer="0.3"/>
  <pageSetup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6834-0042-4A98-B7F3-E3C02D189DB0}">
  <dimension ref="A1:E20"/>
  <sheetViews>
    <sheetView showGridLines="0" zoomScaleNormal="100" workbookViewId="0"/>
  </sheetViews>
  <sheetFormatPr defaultRowHeight="15"/>
  <cols>
    <col min="1" max="1" width="9.140625" style="6"/>
    <col min="2" max="2" width="8.42578125" bestFit="1" customWidth="1"/>
    <col min="3" max="3" width="10.85546875" bestFit="1" customWidth="1"/>
    <col min="4" max="4" width="8.140625" bestFit="1" customWidth="1"/>
    <col min="5" max="5" width="32.28515625" bestFit="1" customWidth="1"/>
  </cols>
  <sheetData>
    <row r="1" spans="2:5" s="7" customFormat="1" ht="48.2" customHeight="1">
      <c r="B1" s="24" t="str">
        <f>'Table of Contents'!B1</f>
        <v>Post-Event Report Data: PG&amp;E September 20 - 21, 2021 De-energization Event</v>
      </c>
    </row>
    <row r="2" spans="2:5" s="6" customFormat="1" ht="15.75" thickBot="1">
      <c r="B2" s="9" t="s">
        <v>909</v>
      </c>
    </row>
    <row r="3" spans="2:5" ht="42.75">
      <c r="B3" s="80" t="s">
        <v>165</v>
      </c>
      <c r="C3" s="81" t="s">
        <v>183</v>
      </c>
      <c r="D3" s="81" t="s">
        <v>184</v>
      </c>
      <c r="E3" s="82" t="s">
        <v>185</v>
      </c>
    </row>
    <row r="4" spans="2:5">
      <c r="B4" s="136" t="s">
        <v>469</v>
      </c>
      <c r="C4" s="94">
        <v>48</v>
      </c>
      <c r="D4" s="94" t="s">
        <v>690</v>
      </c>
      <c r="E4" s="137" t="s">
        <v>691</v>
      </c>
    </row>
    <row r="5" spans="2:5">
      <c r="B5" s="136" t="s">
        <v>692</v>
      </c>
      <c r="C5" s="94">
        <v>47</v>
      </c>
      <c r="D5" s="94" t="s">
        <v>693</v>
      </c>
      <c r="E5" s="137" t="s">
        <v>694</v>
      </c>
    </row>
    <row r="6" spans="2:5">
      <c r="B6" s="136" t="s">
        <v>473</v>
      </c>
      <c r="C6" s="94">
        <v>44</v>
      </c>
      <c r="D6" s="94" t="s">
        <v>695</v>
      </c>
      <c r="E6" s="137" t="s">
        <v>696</v>
      </c>
    </row>
    <row r="7" spans="2:5">
      <c r="B7" s="136" t="s">
        <v>488</v>
      </c>
      <c r="C7" s="94">
        <v>42</v>
      </c>
      <c r="D7" s="94" t="s">
        <v>697</v>
      </c>
      <c r="E7" s="137" t="s">
        <v>698</v>
      </c>
    </row>
    <row r="8" spans="2:5">
      <c r="B8" s="136" t="s">
        <v>485</v>
      </c>
      <c r="C8" s="94">
        <v>42</v>
      </c>
      <c r="D8" s="94" t="s">
        <v>699</v>
      </c>
      <c r="E8" s="137" t="s">
        <v>700</v>
      </c>
    </row>
    <row r="9" spans="2:5">
      <c r="B9" s="136" t="s">
        <v>464</v>
      </c>
      <c r="C9" s="94">
        <v>42</v>
      </c>
      <c r="D9" s="94" t="s">
        <v>701</v>
      </c>
      <c r="E9" s="137" t="s">
        <v>702</v>
      </c>
    </row>
    <row r="10" spans="2:5">
      <c r="B10" s="136" t="s">
        <v>703</v>
      </c>
      <c r="C10" s="94">
        <v>41</v>
      </c>
      <c r="D10" s="94" t="s">
        <v>704</v>
      </c>
      <c r="E10" s="137" t="s">
        <v>705</v>
      </c>
    </row>
    <row r="11" spans="2:5" ht="15.75" thickBot="1">
      <c r="B11" s="138" t="s">
        <v>458</v>
      </c>
      <c r="C11" s="139">
        <v>38</v>
      </c>
      <c r="D11" s="139" t="s">
        <v>706</v>
      </c>
      <c r="E11" s="140" t="s">
        <v>707</v>
      </c>
    </row>
    <row r="12" spans="2:5">
      <c r="B12" s="8"/>
      <c r="C12" s="6"/>
      <c r="D12" s="6"/>
      <c r="E12" s="6"/>
    </row>
    <row r="13" spans="2:5">
      <c r="B13" s="8"/>
      <c r="C13" s="6"/>
      <c r="D13" s="6"/>
      <c r="E13" s="6"/>
    </row>
    <row r="14" spans="2:5">
      <c r="B14" s="8"/>
      <c r="C14" s="6"/>
      <c r="D14" s="6"/>
      <c r="E14" s="6"/>
    </row>
    <row r="15" spans="2:5">
      <c r="B15" s="8"/>
      <c r="C15" s="6"/>
      <c r="D15" s="6"/>
      <c r="E15" s="6"/>
    </row>
    <row r="16" spans="2:5">
      <c r="B16" s="8"/>
      <c r="C16" s="6"/>
      <c r="D16" s="6"/>
      <c r="E16" s="6"/>
    </row>
    <row r="17" spans="2:2">
      <c r="B17" s="8"/>
    </row>
    <row r="18" spans="2:2">
      <c r="B18" s="8"/>
    </row>
    <row r="19" spans="2:2">
      <c r="B19" s="8"/>
    </row>
    <row r="20" spans="2:2">
      <c r="B20" s="8"/>
    </row>
  </sheetData>
  <pageMargins left="0.7" right="0.7" top="0.75" bottom="0.75" header="0.3" footer="0.3"/>
  <pageSetup orientation="portrait" horizontalDpi="90" verticalDpi="9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4075-599D-4035-9046-8120B8D9D379}">
  <sheetPr>
    <tabColor theme="1"/>
  </sheetPr>
  <dimension ref="A1:D1537"/>
  <sheetViews>
    <sheetView showGridLines="0" zoomScaleNormal="100" workbookViewId="0"/>
  </sheetViews>
  <sheetFormatPr defaultRowHeight="15"/>
  <cols>
    <col min="1" max="1" width="9.140625" customWidth="1"/>
    <col min="2" max="2" width="3.42578125" customWidth="1"/>
  </cols>
  <sheetData>
    <row r="1" spans="1:4" s="7" customFormat="1" ht="48.2" customHeight="1">
      <c r="B1" s="24" t="str">
        <f>'Table of Contents'!B1</f>
        <v>Post-Event Report Data: PG&amp;E September 20 - 21, 2021 De-energization Event</v>
      </c>
      <c r="C1" s="24"/>
      <c r="D1" s="24"/>
    </row>
    <row r="2" spans="1:4" ht="27">
      <c r="A2" s="6"/>
      <c r="B2" s="25" t="s">
        <v>186</v>
      </c>
      <c r="C2" s="8"/>
      <c r="D2" s="8"/>
    </row>
    <row r="3" spans="1:4">
      <c r="A3" s="6"/>
      <c r="B3" s="27" t="str">
        <f>'Appendix A-1.1'!B2</f>
        <v>Table A-1.1: Factors Considered in the Decision to Shut Off Power for Each Distribution Circuit De-energized During the September 20-21, 2021 PSPS Event</v>
      </c>
      <c r="C3" s="8"/>
      <c r="D3" s="8"/>
    </row>
    <row r="4" spans="1:4" s="6" customFormat="1">
      <c r="B4" s="27" t="str">
        <f>'Appendix A-1.2'!B2</f>
        <v>Table A-1.2: Description, Units, and Value provided for Factors Considered in the Decision to Shut Off Power for Each Distribution Circuit De-energized During the September 20-21, 2021 PSPS Event</v>
      </c>
      <c r="C4" s="8"/>
      <c r="D4" s="8"/>
    </row>
    <row r="5" spans="1:4">
      <c r="A5" s="6"/>
      <c r="B5" s="27" t="str">
        <f>'Appendix B'!B2</f>
        <v>Appendix B: Distribution Circuits De-Energized During the September 20 - 21 PSPS Event</v>
      </c>
      <c r="C5" s="8"/>
      <c r="D5" s="8"/>
    </row>
    <row r="6" spans="1:4">
      <c r="A6" s="6"/>
      <c r="B6" s="27" t="str">
        <f>'Appendix C'!B2</f>
        <v>Appendix C: DAMAGES &amp; HAZARDS FOUND WITHIN THE DE-ENERGIZED AREAS</v>
      </c>
      <c r="C6" s="8"/>
      <c r="D6" s="8"/>
    </row>
    <row r="7" spans="1:4">
      <c r="A7" s="6"/>
      <c r="B7" s="27" t="str">
        <f>'Appendix E'!B2</f>
        <v>Appendix E: Public Safety Partners Contacted</v>
      </c>
      <c r="C7" s="8"/>
      <c r="D7" s="8"/>
    </row>
    <row r="8" spans="1:4">
      <c r="A8" s="6"/>
      <c r="B8" s="27" t="str">
        <f>'Appendix G'!B2</f>
        <v>Appendix G: Community Resource Centers Provided by PG&amp;E</v>
      </c>
      <c r="C8" s="8"/>
      <c r="D8" s="8"/>
    </row>
    <row r="9" spans="1:4">
      <c r="A9" s="6"/>
      <c r="B9" s="8"/>
      <c r="C9" s="6"/>
      <c r="D9" s="6"/>
    </row>
    <row r="10" spans="1:4">
      <c r="A10" s="6"/>
      <c r="B10" s="8"/>
      <c r="C10" s="6"/>
      <c r="D10" s="6"/>
    </row>
    <row r="11" spans="1:4">
      <c r="A11" s="6"/>
      <c r="B11" s="8"/>
      <c r="C11" s="6"/>
      <c r="D11" s="6"/>
    </row>
    <row r="12" spans="1:4">
      <c r="A12" s="6"/>
      <c r="B12" s="43"/>
      <c r="C12" s="6"/>
      <c r="D12" s="6"/>
    </row>
    <row r="13" spans="1:4">
      <c r="A13" s="6"/>
      <c r="B13" s="43"/>
      <c r="C13" s="6"/>
      <c r="D13" s="6"/>
    </row>
    <row r="14" spans="1:4">
      <c r="A14" s="6"/>
      <c r="B14" s="43"/>
      <c r="C14" s="6"/>
      <c r="D14" s="6"/>
    </row>
    <row r="15" spans="1:4">
      <c r="A15" s="6"/>
      <c r="B15" s="43"/>
    </row>
    <row r="16" spans="1:4">
      <c r="A16" s="6"/>
      <c r="B16" s="43"/>
    </row>
    <row r="17" spans="1:2">
      <c r="A17" s="6"/>
      <c r="B17" s="43"/>
    </row>
    <row r="18" spans="1:2">
      <c r="A18" s="6"/>
      <c r="B18" s="43"/>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c r="B34" s="8"/>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sheetData>
  <hyperlinks>
    <hyperlink ref="B4" location="'Appendix A-1.2'!A1" display="'Appendix A-1.2'!A1" xr:uid="{CB015442-BBDC-4E58-84CB-8FCE8654828C}"/>
    <hyperlink ref="B3" location="'Appendix A-1.1'!A1" display="'Appendix A-1.1'!A1" xr:uid="{1B34B7EA-86EB-4436-AC1F-B279D6BEB951}"/>
    <hyperlink ref="B8" location="'Appendix G'!A1" display="'Appendix G'!A1" xr:uid="{92646EAF-7D34-4735-A603-4F5B79902099}"/>
    <hyperlink ref="B7" location="'Appendix E'!A1" display="'Appendix E'!A1" xr:uid="{3284F305-49B8-4D4A-AC4E-6449B8A06AD9}"/>
    <hyperlink ref="B6" location="'Appendix C'!A1" display="'Appendix C'!A1" xr:uid="{848CAA02-FE94-44EE-8F2E-A303A33C061D}"/>
    <hyperlink ref="B5" location="'Appendix B'!A1" display="'Appendix B'!A1" xr:uid="{EFCA825C-3AEA-43C2-B16B-268FC28C7009}"/>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506D5-0C98-4CA5-BEA7-08362C0624AF}">
  <dimension ref="A1:AA1441"/>
  <sheetViews>
    <sheetView showGridLines="0" workbookViewId="0"/>
  </sheetViews>
  <sheetFormatPr defaultRowHeight="15"/>
  <cols>
    <col min="1" max="1" width="9.140625" customWidth="1"/>
    <col min="2" max="2" width="18.28515625" bestFit="1" customWidth="1"/>
    <col min="3" max="3" width="5.5703125" bestFit="1" customWidth="1"/>
    <col min="4" max="4" width="8.28515625" bestFit="1" customWidth="1"/>
    <col min="5" max="5" width="9.7109375" bestFit="1" customWidth="1"/>
    <col min="6" max="6" width="8.5703125" bestFit="1" customWidth="1"/>
    <col min="7" max="8" width="5.7109375" bestFit="1" customWidth="1"/>
    <col min="9" max="9" width="6.42578125" bestFit="1" customWidth="1"/>
    <col min="10" max="10" width="7.140625" bestFit="1" customWidth="1"/>
    <col min="11" max="11" width="5.7109375" bestFit="1" customWidth="1"/>
    <col min="12" max="12" width="8.7109375" bestFit="1" customWidth="1"/>
    <col min="13" max="13" width="5.5703125" bestFit="1" customWidth="1"/>
    <col min="14" max="14" width="6.42578125" bestFit="1" customWidth="1"/>
    <col min="15" max="15" width="7.5703125" bestFit="1" customWidth="1"/>
    <col min="16" max="16" width="5.5703125" bestFit="1" customWidth="1"/>
    <col min="17" max="17" width="9.85546875" bestFit="1" customWidth="1"/>
    <col min="18" max="18" width="7" bestFit="1" customWidth="1"/>
    <col min="19" max="20" width="6.5703125" bestFit="1" customWidth="1"/>
    <col min="21" max="21" width="7" bestFit="1" customWidth="1"/>
    <col min="22" max="22" width="7.85546875" bestFit="1" customWidth="1"/>
    <col min="23" max="23" width="8" bestFit="1" customWidth="1"/>
    <col min="24" max="24" width="5.85546875" bestFit="1" customWidth="1"/>
    <col min="25" max="25" width="10" bestFit="1" customWidth="1"/>
    <col min="26" max="26" width="6.7109375" bestFit="1" customWidth="1"/>
    <col min="27" max="27" width="14.140625" bestFit="1" customWidth="1"/>
  </cols>
  <sheetData>
    <row r="1" spans="1:27" s="7" customFormat="1" ht="48.2" customHeight="1">
      <c r="B1" s="24" t="str">
        <f>'Table of Contents'!B1</f>
        <v>Post-Event Report Data: PG&amp;E September 20 - 21, 2021 De-energization Event</v>
      </c>
    </row>
    <row r="2" spans="1:27">
      <c r="A2" s="6"/>
      <c r="B2" s="5" t="s">
        <v>904</v>
      </c>
      <c r="C2" s="6"/>
      <c r="D2" s="6"/>
      <c r="E2" s="6"/>
      <c r="F2" s="6"/>
      <c r="G2" s="6"/>
      <c r="H2" s="6"/>
      <c r="I2" s="6"/>
      <c r="J2" s="6"/>
      <c r="K2" s="6"/>
      <c r="L2" s="6"/>
      <c r="M2" s="6"/>
      <c r="N2" s="6"/>
      <c r="O2" s="6"/>
      <c r="P2" s="6"/>
      <c r="Q2" s="6"/>
      <c r="R2" s="6"/>
      <c r="S2" s="6"/>
      <c r="T2" s="6"/>
      <c r="U2" s="6"/>
      <c r="V2" s="6"/>
      <c r="W2" s="6"/>
      <c r="X2" s="6"/>
      <c r="Y2" s="6"/>
      <c r="Z2" s="6"/>
      <c r="AA2" s="6"/>
    </row>
    <row r="3" spans="1:27" s="6" customFormat="1">
      <c r="B3" s="143" t="s">
        <v>187</v>
      </c>
    </row>
    <row r="4" spans="1:27" s="6" customFormat="1" ht="44.25" customHeight="1" thickBot="1">
      <c r="B4" s="255" t="s">
        <v>188</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row>
    <row r="5" spans="1:27" s="8" customFormat="1">
      <c r="B5" s="251" t="s">
        <v>177</v>
      </c>
      <c r="C5" s="253" t="s">
        <v>189</v>
      </c>
      <c r="D5" s="144" t="s">
        <v>190</v>
      </c>
      <c r="E5" s="144" t="s">
        <v>191</v>
      </c>
      <c r="F5" s="144" t="s">
        <v>192</v>
      </c>
      <c r="G5" s="144" t="s">
        <v>193</v>
      </c>
      <c r="H5" s="144" t="s">
        <v>194</v>
      </c>
      <c r="I5" s="144" t="s">
        <v>193</v>
      </c>
      <c r="J5" s="144" t="s">
        <v>195</v>
      </c>
      <c r="K5" s="144" t="s">
        <v>196</v>
      </c>
      <c r="L5" s="144" t="s">
        <v>197</v>
      </c>
      <c r="M5" s="144" t="s">
        <v>198</v>
      </c>
      <c r="N5" s="144" t="s">
        <v>198</v>
      </c>
      <c r="O5" s="144" t="s">
        <v>198</v>
      </c>
      <c r="P5" s="144" t="s">
        <v>199</v>
      </c>
      <c r="Q5" s="144" t="s">
        <v>199</v>
      </c>
      <c r="R5" s="144" t="s">
        <v>199</v>
      </c>
      <c r="S5" s="144" t="s">
        <v>200</v>
      </c>
      <c r="T5" s="144" t="s">
        <v>200</v>
      </c>
      <c r="U5" s="144" t="s">
        <v>200</v>
      </c>
      <c r="V5" s="144" t="s">
        <v>201</v>
      </c>
      <c r="W5" s="144" t="s">
        <v>200</v>
      </c>
      <c r="X5" s="253" t="s">
        <v>202</v>
      </c>
      <c r="Y5" s="144" t="s">
        <v>203</v>
      </c>
      <c r="Z5" s="144" t="s">
        <v>204</v>
      </c>
      <c r="AA5" s="149" t="s">
        <v>205</v>
      </c>
    </row>
    <row r="6" spans="1:27" s="8" customFormat="1">
      <c r="B6" s="252"/>
      <c r="C6" s="254"/>
      <c r="D6" s="147" t="s">
        <v>206</v>
      </c>
      <c r="E6" s="147" t="s">
        <v>207</v>
      </c>
      <c r="F6" s="147" t="s">
        <v>208</v>
      </c>
      <c r="G6" s="147" t="s">
        <v>209</v>
      </c>
      <c r="H6" s="147" t="s">
        <v>210</v>
      </c>
      <c r="I6" s="147" t="s">
        <v>211</v>
      </c>
      <c r="J6" s="147" t="s">
        <v>212</v>
      </c>
      <c r="K6" s="147" t="s">
        <v>213</v>
      </c>
      <c r="L6" s="147" t="s">
        <v>214</v>
      </c>
      <c r="M6" s="147" t="s">
        <v>215</v>
      </c>
      <c r="N6" s="147" t="s">
        <v>216</v>
      </c>
      <c r="O6" s="147" t="s">
        <v>217</v>
      </c>
      <c r="P6" s="147" t="s">
        <v>218</v>
      </c>
      <c r="Q6" s="147" t="s">
        <v>219</v>
      </c>
      <c r="R6" s="147" t="s">
        <v>220</v>
      </c>
      <c r="S6" s="147" t="s">
        <v>221</v>
      </c>
      <c r="T6" s="147" t="s">
        <v>222</v>
      </c>
      <c r="U6" s="147" t="s">
        <v>223</v>
      </c>
      <c r="V6" s="147" t="s">
        <v>224</v>
      </c>
      <c r="W6" s="147" t="s">
        <v>225</v>
      </c>
      <c r="X6" s="254"/>
      <c r="Y6" s="147" t="s">
        <v>226</v>
      </c>
      <c r="Z6" s="147" t="s">
        <v>227</v>
      </c>
      <c r="AA6" s="150" t="s">
        <v>228</v>
      </c>
    </row>
    <row r="7" spans="1:27" s="8" customFormat="1">
      <c r="B7" s="252"/>
      <c r="C7" s="254"/>
      <c r="D7" s="145" t="s">
        <v>229</v>
      </c>
      <c r="E7" s="145" t="s">
        <v>230</v>
      </c>
      <c r="F7" s="145" t="s">
        <v>231</v>
      </c>
      <c r="G7" s="146"/>
      <c r="H7" s="145" t="s">
        <v>209</v>
      </c>
      <c r="I7" s="145" t="s">
        <v>232</v>
      </c>
      <c r="J7" s="146"/>
      <c r="K7" s="146"/>
      <c r="L7" s="146"/>
      <c r="M7" s="146"/>
      <c r="N7" s="146"/>
      <c r="O7" s="146"/>
      <c r="P7" s="146"/>
      <c r="Q7" s="145" t="s">
        <v>233</v>
      </c>
      <c r="R7" s="146"/>
      <c r="S7" s="146"/>
      <c r="T7" s="146"/>
      <c r="U7" s="145" t="s">
        <v>234</v>
      </c>
      <c r="V7" s="145" t="s">
        <v>235</v>
      </c>
      <c r="W7" s="146"/>
      <c r="X7" s="254"/>
      <c r="Y7" s="146"/>
      <c r="Z7" s="145" t="s">
        <v>236</v>
      </c>
      <c r="AA7" s="148" t="s">
        <v>237</v>
      </c>
    </row>
    <row r="8" spans="1:27">
      <c r="A8" s="6"/>
      <c r="B8" s="136" t="s">
        <v>583</v>
      </c>
      <c r="C8" s="94">
        <v>4.8499999999999996</v>
      </c>
      <c r="D8" s="94">
        <v>8.5860000000000003</v>
      </c>
      <c r="E8" s="94">
        <v>38.276000000000003</v>
      </c>
      <c r="F8" s="94">
        <v>3503</v>
      </c>
      <c r="G8" s="94">
        <v>18.5</v>
      </c>
      <c r="H8" s="94">
        <v>38.6</v>
      </c>
      <c r="I8" s="94">
        <v>28.97</v>
      </c>
      <c r="J8" s="94">
        <v>89.9</v>
      </c>
      <c r="K8" s="94">
        <v>10.1</v>
      </c>
      <c r="L8" s="94">
        <v>43.249200000000002</v>
      </c>
      <c r="M8" s="94">
        <v>0.06</v>
      </c>
      <c r="N8" s="94">
        <v>0.11799999999999999</v>
      </c>
      <c r="O8" s="94">
        <v>7.5300000000000006E-2</v>
      </c>
      <c r="P8" s="94">
        <v>31.5</v>
      </c>
      <c r="Q8" s="94">
        <v>60.608165999999997</v>
      </c>
      <c r="R8" s="94">
        <v>59.485999999999997</v>
      </c>
      <c r="S8" s="94">
        <v>0.34100000000000003</v>
      </c>
      <c r="T8" s="94">
        <v>0.75</v>
      </c>
      <c r="U8" s="94">
        <v>0.90649999999999997</v>
      </c>
      <c r="V8" s="94"/>
      <c r="W8" s="94">
        <v>8.4000000000000003E-4</v>
      </c>
      <c r="X8" s="94" t="s">
        <v>584</v>
      </c>
      <c r="Y8" s="94" t="s">
        <v>584</v>
      </c>
      <c r="Z8" s="94" t="s">
        <v>585</v>
      </c>
      <c r="AA8" s="141" t="s">
        <v>586</v>
      </c>
    </row>
    <row r="9" spans="1:27">
      <c r="A9" s="6"/>
      <c r="B9" s="136" t="s">
        <v>587</v>
      </c>
      <c r="C9" s="94">
        <v>5.56</v>
      </c>
      <c r="D9" s="94">
        <v>8.4619999999999997</v>
      </c>
      <c r="E9" s="94">
        <v>43.744</v>
      </c>
      <c r="F9" s="94">
        <v>4217.1000000000004</v>
      </c>
      <c r="G9" s="94">
        <v>19.2</v>
      </c>
      <c r="H9" s="94">
        <v>39.700000000000003</v>
      </c>
      <c r="I9" s="94">
        <v>29.91</v>
      </c>
      <c r="J9" s="94">
        <v>89.834999999999994</v>
      </c>
      <c r="K9" s="94">
        <v>10.199999999999999</v>
      </c>
      <c r="L9" s="94">
        <v>43.132399999999997</v>
      </c>
      <c r="M9" s="94">
        <v>0.06</v>
      </c>
      <c r="N9" s="94">
        <v>0.11899999999999999</v>
      </c>
      <c r="O9" s="94">
        <v>7.22E-2</v>
      </c>
      <c r="P9" s="94">
        <v>31</v>
      </c>
      <c r="Q9" s="94">
        <v>61.032699999999998</v>
      </c>
      <c r="R9" s="94">
        <v>59.042000000000002</v>
      </c>
      <c r="S9" s="94">
        <v>0.35199999999999998</v>
      </c>
      <c r="T9" s="94">
        <v>0.80100000000000005</v>
      </c>
      <c r="U9" s="94">
        <v>0.94179999999999997</v>
      </c>
      <c r="V9" s="94">
        <v>477.9</v>
      </c>
      <c r="W9" s="94">
        <v>7.6999999999999996E-4</v>
      </c>
      <c r="X9" s="94" t="s">
        <v>584</v>
      </c>
      <c r="Y9" s="94" t="s">
        <v>584</v>
      </c>
      <c r="Z9" s="94" t="s">
        <v>585</v>
      </c>
      <c r="AA9" s="141" t="s">
        <v>586</v>
      </c>
    </row>
    <row r="10" spans="1:27">
      <c r="A10" s="6"/>
      <c r="B10" s="136" t="s">
        <v>588</v>
      </c>
      <c r="C10" s="94">
        <v>3.77</v>
      </c>
      <c r="D10" s="94">
        <v>6.5289999999999999</v>
      </c>
      <c r="E10" s="94">
        <v>56.170999999999999</v>
      </c>
      <c r="F10" s="94">
        <v>8209</v>
      </c>
      <c r="G10" s="94">
        <v>20.7</v>
      </c>
      <c r="H10" s="94">
        <v>40.299999999999997</v>
      </c>
      <c r="I10" s="94">
        <v>27.52</v>
      </c>
      <c r="J10" s="94">
        <v>89.052000000000007</v>
      </c>
      <c r="K10" s="94">
        <v>10.199999999999999</v>
      </c>
      <c r="L10" s="94">
        <v>41.971400000000003</v>
      </c>
      <c r="M10" s="94">
        <v>0.06</v>
      </c>
      <c r="N10" s="94">
        <v>8.8999999999999996E-2</v>
      </c>
      <c r="O10" s="94">
        <v>6.6299999999999998E-2</v>
      </c>
      <c r="P10" s="94">
        <v>30</v>
      </c>
      <c r="Q10" s="94">
        <v>61.160983999999999</v>
      </c>
      <c r="R10" s="94">
        <v>63.598999999999997</v>
      </c>
      <c r="S10" s="94">
        <v>0.432</v>
      </c>
      <c r="T10" s="94">
        <v>0.76800000000000002</v>
      </c>
      <c r="U10" s="94">
        <v>0.91390000000000005</v>
      </c>
      <c r="V10" s="94">
        <v>6259.9</v>
      </c>
      <c r="W10" s="94">
        <v>6.2E-4</v>
      </c>
      <c r="X10" s="94" t="s">
        <v>584</v>
      </c>
      <c r="Y10" s="94" t="s">
        <v>584</v>
      </c>
      <c r="Z10" s="94" t="s">
        <v>589</v>
      </c>
      <c r="AA10" s="141" t="s">
        <v>586</v>
      </c>
    </row>
    <row r="11" spans="1:27">
      <c r="A11" s="6"/>
      <c r="B11" s="136" t="s">
        <v>590</v>
      </c>
      <c r="C11" s="94">
        <v>6.47</v>
      </c>
      <c r="D11" s="94">
        <v>10.462999999999999</v>
      </c>
      <c r="E11" s="94">
        <v>70.138999999999996</v>
      </c>
      <c r="F11" s="94">
        <v>11495</v>
      </c>
      <c r="G11" s="94">
        <v>23.4</v>
      </c>
      <c r="H11" s="94">
        <v>43.6</v>
      </c>
      <c r="I11" s="94">
        <v>30.53</v>
      </c>
      <c r="J11" s="94">
        <v>88.754000000000005</v>
      </c>
      <c r="K11" s="94">
        <v>8.91</v>
      </c>
      <c r="L11" s="94">
        <v>41.973599999999998</v>
      </c>
      <c r="M11" s="94">
        <v>0.06</v>
      </c>
      <c r="N11" s="94">
        <v>8.1000000000000003E-2</v>
      </c>
      <c r="O11" s="94">
        <v>6.1199999999999997E-2</v>
      </c>
      <c r="P11" s="94">
        <v>30</v>
      </c>
      <c r="Q11" s="94">
        <v>57.116413000000001</v>
      </c>
      <c r="R11" s="94">
        <v>58.537999999999997</v>
      </c>
      <c r="S11" s="94">
        <v>0.43</v>
      </c>
      <c r="T11" s="94">
        <v>0.86799999999999999</v>
      </c>
      <c r="U11" s="94">
        <v>0.96499999999999997</v>
      </c>
      <c r="V11" s="94">
        <v>1979</v>
      </c>
      <c r="W11" s="94">
        <v>8.7000000000000001E-4</v>
      </c>
      <c r="X11" s="94" t="s">
        <v>584</v>
      </c>
      <c r="Y11" s="94" t="s">
        <v>584</v>
      </c>
      <c r="Z11" s="94" t="s">
        <v>589</v>
      </c>
      <c r="AA11" s="141" t="s">
        <v>586</v>
      </c>
    </row>
    <row r="12" spans="1:27" s="6" customFormat="1">
      <c r="B12" s="136" t="s">
        <v>591</v>
      </c>
      <c r="C12" s="94">
        <v>2.92</v>
      </c>
      <c r="D12" s="94">
        <v>11.753</v>
      </c>
      <c r="E12" s="94">
        <v>59.899000000000001</v>
      </c>
      <c r="F12" s="94">
        <v>5450.3</v>
      </c>
      <c r="G12" s="94">
        <v>18.100000000000001</v>
      </c>
      <c r="H12" s="94">
        <v>38.200000000000003</v>
      </c>
      <c r="I12" s="94">
        <v>28.16</v>
      </c>
      <c r="J12" s="94">
        <v>86.503</v>
      </c>
      <c r="K12" s="94">
        <v>10.199999999999999</v>
      </c>
      <c r="L12" s="94">
        <v>38.802199999999999</v>
      </c>
      <c r="M12" s="94">
        <v>0.06</v>
      </c>
      <c r="N12" s="94">
        <v>0.105</v>
      </c>
      <c r="O12" s="94">
        <v>6.8699999999999997E-2</v>
      </c>
      <c r="P12" s="94">
        <v>30.3</v>
      </c>
      <c r="Q12" s="94">
        <v>61.212482000000001</v>
      </c>
      <c r="R12" s="94">
        <v>59.606000000000002</v>
      </c>
      <c r="S12" s="94">
        <v>0.31900000000000001</v>
      </c>
      <c r="T12" s="94">
        <v>0.80300000000000005</v>
      </c>
      <c r="U12" s="94">
        <v>0.94750000000000001</v>
      </c>
      <c r="V12" s="94">
        <v>18.399999999999999</v>
      </c>
      <c r="W12" s="94">
        <v>4.8999999999999998E-4</v>
      </c>
      <c r="X12" s="94" t="s">
        <v>584</v>
      </c>
      <c r="Y12" s="94" t="s">
        <v>584</v>
      </c>
      <c r="Z12" s="94" t="s">
        <v>585</v>
      </c>
      <c r="AA12" s="141" t="s">
        <v>586</v>
      </c>
    </row>
    <row r="13" spans="1:27" s="6" customFormat="1">
      <c r="B13" s="136" t="s">
        <v>592</v>
      </c>
      <c r="C13" s="94">
        <v>2.85</v>
      </c>
      <c r="D13" s="94">
        <v>6.7690000000000001</v>
      </c>
      <c r="E13" s="94">
        <v>61.887999999999998</v>
      </c>
      <c r="F13" s="94">
        <v>7436.2</v>
      </c>
      <c r="G13" s="94">
        <v>21.7</v>
      </c>
      <c r="H13" s="94">
        <v>40.200000000000003</v>
      </c>
      <c r="I13" s="94">
        <v>30.52</v>
      </c>
      <c r="J13" s="94">
        <v>88.658000000000001</v>
      </c>
      <c r="K13" s="94">
        <v>9.4499999999999993</v>
      </c>
      <c r="L13" s="94">
        <v>41.7928</v>
      </c>
      <c r="M13" s="94">
        <v>0.06</v>
      </c>
      <c r="N13" s="94">
        <v>8.4000000000000005E-2</v>
      </c>
      <c r="O13" s="94">
        <v>6.3299999999999995E-2</v>
      </c>
      <c r="P13" s="94">
        <v>30</v>
      </c>
      <c r="Q13" s="94">
        <v>56.79815</v>
      </c>
      <c r="R13" s="94">
        <v>59.462000000000003</v>
      </c>
      <c r="S13" s="94">
        <v>0.38900000000000001</v>
      </c>
      <c r="T13" s="94">
        <v>0.753</v>
      </c>
      <c r="U13" s="94">
        <v>0.89500000000000002</v>
      </c>
      <c r="V13" s="94">
        <v>14.6</v>
      </c>
      <c r="W13" s="94">
        <v>5.1000000000000004E-4</v>
      </c>
      <c r="X13" s="94" t="s">
        <v>584</v>
      </c>
      <c r="Y13" s="94" t="s">
        <v>584</v>
      </c>
      <c r="Z13" s="94" t="s">
        <v>589</v>
      </c>
      <c r="AA13" s="141" t="s">
        <v>586</v>
      </c>
    </row>
    <row r="14" spans="1:27" s="6" customFormat="1">
      <c r="B14" s="136" t="s">
        <v>593</v>
      </c>
      <c r="C14" s="94">
        <v>24.9</v>
      </c>
      <c r="D14" s="94">
        <v>11.592000000000001</v>
      </c>
      <c r="E14" s="94">
        <v>54.927999999999997</v>
      </c>
      <c r="F14" s="94">
        <v>4843</v>
      </c>
      <c r="G14" s="94">
        <v>27.4</v>
      </c>
      <c r="H14" s="94">
        <v>60.8</v>
      </c>
      <c r="I14" s="94">
        <v>41.05</v>
      </c>
      <c r="J14" s="94">
        <v>86.768000000000001</v>
      </c>
      <c r="K14" s="94">
        <v>8.9</v>
      </c>
      <c r="L14" s="94">
        <v>39.666800000000002</v>
      </c>
      <c r="M14" s="94">
        <v>7.0000000000000007E-2</v>
      </c>
      <c r="N14" s="94">
        <v>9.6000000000000002E-2</v>
      </c>
      <c r="O14" s="94">
        <v>6.6900000000000001E-2</v>
      </c>
      <c r="P14" s="94">
        <v>31.6</v>
      </c>
      <c r="Q14" s="94">
        <v>61.988599999999998</v>
      </c>
      <c r="R14" s="94">
        <v>57.329000000000001</v>
      </c>
      <c r="S14" s="94">
        <v>0.38200000000000001</v>
      </c>
      <c r="T14" s="94">
        <v>0.878</v>
      </c>
      <c r="U14" s="94">
        <v>0.96150000000000002</v>
      </c>
      <c r="V14" s="94">
        <v>1149.5999999999999</v>
      </c>
      <c r="W14" s="94">
        <v>3.32E-3</v>
      </c>
      <c r="X14" s="94" t="s">
        <v>584</v>
      </c>
      <c r="Y14" s="94" t="s">
        <v>584</v>
      </c>
      <c r="Z14" s="94" t="s">
        <v>589</v>
      </c>
      <c r="AA14" s="141" t="s">
        <v>586</v>
      </c>
    </row>
    <row r="15" spans="1:27" s="6" customFormat="1">
      <c r="B15" s="136" t="s">
        <v>594</v>
      </c>
      <c r="C15" s="94">
        <v>9.51</v>
      </c>
      <c r="D15" s="94">
        <v>7.5430000000000001</v>
      </c>
      <c r="E15" s="94">
        <v>55.823</v>
      </c>
      <c r="F15" s="94">
        <v>6668.7</v>
      </c>
      <c r="G15" s="94">
        <v>23.3</v>
      </c>
      <c r="H15" s="94">
        <v>45.5</v>
      </c>
      <c r="I15" s="94">
        <v>36.479999999999997</v>
      </c>
      <c r="J15" s="94">
        <v>90.316999999999993</v>
      </c>
      <c r="K15" s="94">
        <v>10.199999999999999</v>
      </c>
      <c r="L15" s="94">
        <v>43.7727</v>
      </c>
      <c r="M15" s="94">
        <v>0.06</v>
      </c>
      <c r="N15" s="94">
        <v>0.109</v>
      </c>
      <c r="O15" s="94">
        <v>6.93E-2</v>
      </c>
      <c r="P15" s="94">
        <v>30.1</v>
      </c>
      <c r="Q15" s="94">
        <v>61.742930000000001</v>
      </c>
      <c r="R15" s="94">
        <v>58.356999999999999</v>
      </c>
      <c r="S15" s="94">
        <v>0.34599999999999997</v>
      </c>
      <c r="T15" s="94">
        <v>0.78900000000000003</v>
      </c>
      <c r="U15" s="94">
        <v>0.92759999999999998</v>
      </c>
      <c r="V15" s="94">
        <v>86.4</v>
      </c>
      <c r="W15" s="94">
        <v>1.4400000000000001E-3</v>
      </c>
      <c r="X15" s="94" t="s">
        <v>584</v>
      </c>
      <c r="Y15" s="94" t="s">
        <v>584</v>
      </c>
      <c r="Z15" s="94" t="s">
        <v>585</v>
      </c>
      <c r="AA15" s="141" t="s">
        <v>586</v>
      </c>
    </row>
    <row r="16" spans="1:27" s="6" customFormat="1">
      <c r="B16" s="136" t="s">
        <v>595</v>
      </c>
      <c r="C16" s="94">
        <v>3.11</v>
      </c>
      <c r="D16" s="94">
        <v>7.907</v>
      </c>
      <c r="E16" s="94">
        <v>61.091999999999999</v>
      </c>
      <c r="F16" s="94">
        <v>8669.1</v>
      </c>
      <c r="G16" s="94">
        <v>20.5</v>
      </c>
      <c r="H16" s="94">
        <v>37.5</v>
      </c>
      <c r="I16" s="94">
        <v>29.21</v>
      </c>
      <c r="J16" s="94">
        <v>90.712999999999994</v>
      </c>
      <c r="K16" s="94">
        <v>9.18</v>
      </c>
      <c r="L16" s="94">
        <v>44.7761</v>
      </c>
      <c r="M16" s="94">
        <v>0.06</v>
      </c>
      <c r="N16" s="94">
        <v>9.0999999999999998E-2</v>
      </c>
      <c r="O16" s="94">
        <v>7.0900000000000005E-2</v>
      </c>
      <c r="P16" s="94">
        <v>30</v>
      </c>
      <c r="Q16" s="94">
        <v>60.809100000000001</v>
      </c>
      <c r="R16" s="94">
        <v>58.573</v>
      </c>
      <c r="S16" s="94">
        <v>0.39300000000000002</v>
      </c>
      <c r="T16" s="94">
        <v>0.78500000000000003</v>
      </c>
      <c r="U16" s="94">
        <v>0.9163</v>
      </c>
      <c r="V16" s="94">
        <v>261</v>
      </c>
      <c r="W16" s="94">
        <v>4.8000000000000001E-4</v>
      </c>
      <c r="X16" s="94" t="s">
        <v>584</v>
      </c>
      <c r="Y16" s="94" t="s">
        <v>584</v>
      </c>
      <c r="Z16" s="94" t="s">
        <v>585</v>
      </c>
      <c r="AA16" s="141" t="s">
        <v>586</v>
      </c>
    </row>
    <row r="17" spans="1:27" s="6" customFormat="1">
      <c r="B17" s="136" t="s">
        <v>596</v>
      </c>
      <c r="C17" s="94">
        <v>12.3</v>
      </c>
      <c r="D17" s="94">
        <v>8.8260000000000005</v>
      </c>
      <c r="E17" s="94">
        <v>51.399000000000001</v>
      </c>
      <c r="F17" s="94">
        <v>3427.3</v>
      </c>
      <c r="G17" s="94">
        <v>23.8</v>
      </c>
      <c r="H17" s="94">
        <v>49.4</v>
      </c>
      <c r="I17" s="94">
        <v>37.56</v>
      </c>
      <c r="J17" s="94">
        <v>87.756</v>
      </c>
      <c r="K17" s="94">
        <v>10.5</v>
      </c>
      <c r="L17" s="94">
        <v>40.268900000000002</v>
      </c>
      <c r="M17" s="94">
        <v>7.0000000000000007E-2</v>
      </c>
      <c r="N17" s="94">
        <v>0.107</v>
      </c>
      <c r="O17" s="94">
        <v>7.2700000000000001E-2</v>
      </c>
      <c r="P17" s="94">
        <v>30.2</v>
      </c>
      <c r="Q17" s="94">
        <v>61.790633999999997</v>
      </c>
      <c r="R17" s="94">
        <v>57.283999999999999</v>
      </c>
      <c r="S17" s="94">
        <v>0.32800000000000001</v>
      </c>
      <c r="T17" s="94">
        <v>0.78500000000000003</v>
      </c>
      <c r="U17" s="94">
        <v>0.94930000000000003</v>
      </c>
      <c r="V17" s="94">
        <v>264.8</v>
      </c>
      <c r="W17" s="94">
        <v>1.6999999999999999E-3</v>
      </c>
      <c r="X17" s="94" t="s">
        <v>584</v>
      </c>
      <c r="Y17" s="94" t="s">
        <v>584</v>
      </c>
      <c r="Z17" s="94" t="s">
        <v>589</v>
      </c>
      <c r="AA17" s="141" t="s">
        <v>586</v>
      </c>
    </row>
    <row r="18" spans="1:27" s="6" customFormat="1">
      <c r="B18" s="136" t="s">
        <v>597</v>
      </c>
      <c r="C18" s="94">
        <v>3.66</v>
      </c>
      <c r="D18" s="94">
        <v>6.2240000000000002</v>
      </c>
      <c r="E18" s="94">
        <v>53.585999999999999</v>
      </c>
      <c r="F18" s="94">
        <v>4870.3</v>
      </c>
      <c r="G18" s="94">
        <v>23.4</v>
      </c>
      <c r="H18" s="94">
        <v>39.4</v>
      </c>
      <c r="I18" s="94">
        <v>33.6</v>
      </c>
      <c r="J18" s="94">
        <v>88.769000000000005</v>
      </c>
      <c r="K18" s="94">
        <v>11.2</v>
      </c>
      <c r="L18" s="94">
        <v>41.277700000000003</v>
      </c>
      <c r="M18" s="94">
        <v>7.0000000000000007E-2</v>
      </c>
      <c r="N18" s="94">
        <v>0.11899999999999999</v>
      </c>
      <c r="O18" s="94">
        <v>6.88E-2</v>
      </c>
      <c r="P18" s="94">
        <v>30.2</v>
      </c>
      <c r="Q18" s="94">
        <v>62.614539999999998</v>
      </c>
      <c r="R18" s="94">
        <v>58.603000000000002</v>
      </c>
      <c r="S18" s="94">
        <v>0.36</v>
      </c>
      <c r="T18" s="94">
        <v>0.59</v>
      </c>
      <c r="U18" s="94">
        <v>0.82830000000000004</v>
      </c>
      <c r="V18" s="94">
        <v>39.799999999999997</v>
      </c>
      <c r="W18" s="94">
        <v>6.8999999999999997E-4</v>
      </c>
      <c r="X18" s="94" t="s">
        <v>584</v>
      </c>
      <c r="Y18" s="94" t="s">
        <v>584</v>
      </c>
      <c r="Z18" s="94" t="s">
        <v>585</v>
      </c>
      <c r="AA18" s="141" t="s">
        <v>586</v>
      </c>
    </row>
    <row r="19" spans="1:27" s="6" customFormat="1">
      <c r="B19" s="136" t="s">
        <v>598</v>
      </c>
      <c r="C19" s="94">
        <v>24.1</v>
      </c>
      <c r="D19" s="94">
        <v>7.7990000000000004</v>
      </c>
      <c r="E19" s="94">
        <v>69.941000000000003</v>
      </c>
      <c r="F19" s="94">
        <v>6683.8</v>
      </c>
      <c r="G19" s="94">
        <v>23.8</v>
      </c>
      <c r="H19" s="94">
        <v>51.9</v>
      </c>
      <c r="I19" s="94">
        <v>34.64</v>
      </c>
      <c r="J19" s="94">
        <v>95.453000000000003</v>
      </c>
      <c r="K19" s="94">
        <v>6.49</v>
      </c>
      <c r="L19" s="94">
        <v>53.004600000000003</v>
      </c>
      <c r="M19" s="94">
        <v>0.05</v>
      </c>
      <c r="N19" s="94">
        <v>8.8999999999999996E-2</v>
      </c>
      <c r="O19" s="94">
        <v>6.6299999999999998E-2</v>
      </c>
      <c r="P19" s="94">
        <v>30.6</v>
      </c>
      <c r="Q19" s="94">
        <v>65.267394999999993</v>
      </c>
      <c r="R19" s="94">
        <v>62.481999999999999</v>
      </c>
      <c r="S19" s="94">
        <v>0.32500000000000001</v>
      </c>
      <c r="T19" s="94">
        <v>0.84399999999999997</v>
      </c>
      <c r="U19" s="94">
        <v>0.95779999999999998</v>
      </c>
      <c r="V19" s="94">
        <v>53.8</v>
      </c>
      <c r="W19" s="94">
        <v>3.16E-3</v>
      </c>
      <c r="X19" s="94" t="s">
        <v>586</v>
      </c>
      <c r="Y19" s="94" t="s">
        <v>586</v>
      </c>
      <c r="Z19" s="94" t="s">
        <v>585</v>
      </c>
      <c r="AA19" s="141" t="s">
        <v>586</v>
      </c>
    </row>
    <row r="20" spans="1:27" s="6" customFormat="1">
      <c r="B20" s="136" t="s">
        <v>599</v>
      </c>
      <c r="C20" s="94">
        <v>16.100000000000001</v>
      </c>
      <c r="D20" s="94">
        <v>11.010999999999999</v>
      </c>
      <c r="E20" s="94">
        <v>101.804</v>
      </c>
      <c r="F20" s="94">
        <v>22114</v>
      </c>
      <c r="G20" s="94">
        <v>34</v>
      </c>
      <c r="H20" s="94">
        <v>58.2</v>
      </c>
      <c r="I20" s="94">
        <v>42.07</v>
      </c>
      <c r="J20" s="94">
        <v>96.284999999999997</v>
      </c>
      <c r="K20" s="94">
        <v>7.09</v>
      </c>
      <c r="L20" s="94">
        <v>53.383400000000002</v>
      </c>
      <c r="M20" s="94">
        <v>0.04</v>
      </c>
      <c r="N20" s="94">
        <v>0.08</v>
      </c>
      <c r="O20" s="94">
        <v>6.0999999999999999E-2</v>
      </c>
      <c r="P20" s="94">
        <v>30</v>
      </c>
      <c r="Q20" s="94">
        <v>60.8947</v>
      </c>
      <c r="R20" s="94">
        <v>57.65</v>
      </c>
      <c r="S20" s="94">
        <v>0.39400000000000002</v>
      </c>
      <c r="T20" s="94">
        <v>0.879</v>
      </c>
      <c r="U20" s="94">
        <v>0.96230000000000004</v>
      </c>
      <c r="V20" s="94">
        <v>2474.6999999999998</v>
      </c>
      <c r="W20" s="94">
        <v>2.0200000000000001E-3</v>
      </c>
      <c r="X20" s="94" t="s">
        <v>586</v>
      </c>
      <c r="Y20" s="94" t="s">
        <v>586</v>
      </c>
      <c r="Z20" s="94" t="s">
        <v>589</v>
      </c>
      <c r="AA20" s="141" t="s">
        <v>586</v>
      </c>
    </row>
    <row r="21" spans="1:27" s="6" customFormat="1">
      <c r="B21" s="136" t="s">
        <v>600</v>
      </c>
      <c r="C21" s="94">
        <v>2.5</v>
      </c>
      <c r="D21" s="94">
        <v>6.2240000000000002</v>
      </c>
      <c r="E21" s="94">
        <v>49.808</v>
      </c>
      <c r="F21" s="94">
        <v>5707.2</v>
      </c>
      <c r="G21" s="94">
        <v>19.600000000000001</v>
      </c>
      <c r="H21" s="94">
        <v>35.299999999999997</v>
      </c>
      <c r="I21" s="94">
        <v>23.07</v>
      </c>
      <c r="J21" s="94">
        <v>89.349000000000004</v>
      </c>
      <c r="K21" s="94">
        <v>10.199999999999999</v>
      </c>
      <c r="L21" s="94">
        <v>42.382300000000001</v>
      </c>
      <c r="M21" s="94">
        <v>0.06</v>
      </c>
      <c r="N21" s="94">
        <v>8.6999999999999994E-2</v>
      </c>
      <c r="O21" s="94">
        <v>6.54E-2</v>
      </c>
      <c r="P21" s="94">
        <v>30.1</v>
      </c>
      <c r="Q21" s="94">
        <v>57.456733999999997</v>
      </c>
      <c r="R21" s="94">
        <v>65.17</v>
      </c>
      <c r="S21" s="94">
        <v>0.48099999999999998</v>
      </c>
      <c r="T21" s="94">
        <v>0.65700000000000003</v>
      </c>
      <c r="U21" s="94">
        <v>0.87519999999999998</v>
      </c>
      <c r="V21" s="94">
        <v>1480.6</v>
      </c>
      <c r="W21" s="94">
        <v>4.4000000000000002E-4</v>
      </c>
      <c r="X21" s="94" t="s">
        <v>584</v>
      </c>
      <c r="Y21" s="94" t="s">
        <v>584</v>
      </c>
      <c r="Z21" s="94" t="s">
        <v>589</v>
      </c>
      <c r="AA21" s="141" t="s">
        <v>586</v>
      </c>
    </row>
    <row r="22" spans="1:27">
      <c r="A22" s="6"/>
      <c r="B22" s="136" t="s">
        <v>601</v>
      </c>
      <c r="C22" s="94">
        <v>5.88</v>
      </c>
      <c r="D22" s="94">
        <v>4.351</v>
      </c>
      <c r="E22" s="94">
        <v>27.588000000000001</v>
      </c>
      <c r="F22" s="94">
        <v>559.12</v>
      </c>
      <c r="G22" s="94">
        <v>20.5</v>
      </c>
      <c r="H22" s="94">
        <v>42.4</v>
      </c>
      <c r="I22" s="94">
        <v>32.32</v>
      </c>
      <c r="J22" s="94">
        <v>86.239000000000004</v>
      </c>
      <c r="K22" s="94">
        <v>12.3</v>
      </c>
      <c r="L22" s="94">
        <v>37.620399999999997</v>
      </c>
      <c r="M22" s="94">
        <v>7.0000000000000007E-2</v>
      </c>
      <c r="N22" s="94">
        <v>0.125</v>
      </c>
      <c r="O22" s="94">
        <v>8.0500000000000002E-2</v>
      </c>
      <c r="P22" s="94">
        <v>33.1</v>
      </c>
      <c r="Q22" s="94">
        <v>60.827820000000003</v>
      </c>
      <c r="R22" s="94">
        <v>59.402000000000001</v>
      </c>
      <c r="S22" s="94">
        <v>0.40799999999999997</v>
      </c>
      <c r="T22" s="94">
        <v>0.71799999999999997</v>
      </c>
      <c r="U22" s="94">
        <v>0.89339999999999997</v>
      </c>
      <c r="V22" s="94">
        <v>7433.8</v>
      </c>
      <c r="W22" s="94">
        <v>1.0499999999999999E-3</v>
      </c>
      <c r="X22" s="94" t="s">
        <v>584</v>
      </c>
      <c r="Y22" s="94" t="s">
        <v>584</v>
      </c>
      <c r="Z22" s="94" t="s">
        <v>585</v>
      </c>
      <c r="AA22" s="141" t="s">
        <v>586</v>
      </c>
    </row>
    <row r="23" spans="1:27" ht="15.75" thickBot="1">
      <c r="A23" s="6"/>
      <c r="B23" s="138" t="s">
        <v>602</v>
      </c>
      <c r="C23" s="139">
        <v>7.73</v>
      </c>
      <c r="D23" s="139">
        <v>3.698</v>
      </c>
      <c r="E23" s="139">
        <v>21.773</v>
      </c>
      <c r="F23" s="139">
        <v>592.79</v>
      </c>
      <c r="G23" s="139">
        <v>24.5</v>
      </c>
      <c r="H23" s="139">
        <v>50.8</v>
      </c>
      <c r="I23" s="139">
        <v>36.29</v>
      </c>
      <c r="J23" s="139">
        <v>86.298000000000002</v>
      </c>
      <c r="K23" s="139">
        <v>12.2</v>
      </c>
      <c r="L23" s="139">
        <v>37.720799999999997</v>
      </c>
      <c r="M23" s="139">
        <v>7.0000000000000007E-2</v>
      </c>
      <c r="N23" s="139">
        <v>0.106</v>
      </c>
      <c r="O23" s="139">
        <v>6.9800000000000001E-2</v>
      </c>
      <c r="P23" s="139">
        <v>32.799999999999997</v>
      </c>
      <c r="Q23" s="139">
        <v>60.832766999999997</v>
      </c>
      <c r="R23" s="139">
        <v>57.508000000000003</v>
      </c>
      <c r="S23" s="139">
        <v>0.39300000000000002</v>
      </c>
      <c r="T23" s="139">
        <v>0.71199999999999997</v>
      </c>
      <c r="U23" s="139">
        <v>0.90500000000000003</v>
      </c>
      <c r="V23" s="139">
        <v>2154.1</v>
      </c>
      <c r="W23" s="139">
        <v>1.2899999999999999E-3</v>
      </c>
      <c r="X23" s="139" t="s">
        <v>584</v>
      </c>
      <c r="Y23" s="139" t="s">
        <v>584</v>
      </c>
      <c r="Z23" s="139" t="s">
        <v>585</v>
      </c>
      <c r="AA23" s="142" t="s">
        <v>586</v>
      </c>
    </row>
    <row r="24" spans="1:27">
      <c r="A24" s="6"/>
      <c r="B24" s="6"/>
      <c r="C24" s="83"/>
      <c r="D24" s="83"/>
      <c r="E24" s="83"/>
      <c r="F24" s="83"/>
      <c r="G24" s="83"/>
      <c r="H24" s="83"/>
      <c r="I24" s="83"/>
      <c r="J24" s="83"/>
      <c r="K24" s="83"/>
      <c r="L24" s="83"/>
      <c r="M24" s="84"/>
      <c r="N24" s="84"/>
      <c r="O24" s="84"/>
      <c r="P24" s="83"/>
      <c r="Q24" s="83"/>
      <c r="R24" s="83"/>
      <c r="S24" s="83"/>
      <c r="T24" s="83"/>
      <c r="U24" s="83"/>
      <c r="V24" s="83"/>
      <c r="W24" s="85"/>
      <c r="X24" s="6"/>
      <c r="Y24" s="6"/>
      <c r="Z24" s="6"/>
      <c r="AA24" s="6"/>
    </row>
    <row r="25" spans="1:27">
      <c r="A25" s="6"/>
      <c r="B25" s="6"/>
      <c r="C25" s="83"/>
      <c r="D25" s="83"/>
      <c r="E25" s="83"/>
      <c r="F25" s="83"/>
      <c r="G25" s="83"/>
      <c r="H25" s="83"/>
      <c r="I25" s="83"/>
      <c r="J25" s="83"/>
      <c r="K25" s="83"/>
      <c r="L25" s="83"/>
      <c r="M25" s="84"/>
      <c r="N25" s="84"/>
      <c r="O25" s="84"/>
      <c r="P25" s="83"/>
      <c r="Q25" s="83"/>
      <c r="R25" s="83"/>
      <c r="S25" s="83"/>
      <c r="T25" s="83"/>
      <c r="U25" s="83"/>
      <c r="V25" s="83"/>
      <c r="W25" s="85"/>
      <c r="X25" s="6"/>
      <c r="Y25" s="6"/>
      <c r="Z25" s="6"/>
      <c r="AA25" s="6"/>
    </row>
    <row r="26" spans="1:27">
      <c r="A26" s="6"/>
      <c r="B26" s="6"/>
      <c r="C26" s="83"/>
      <c r="D26" s="83"/>
      <c r="E26" s="83"/>
      <c r="F26" s="83"/>
      <c r="G26" s="83"/>
      <c r="H26" s="83"/>
      <c r="I26" s="83"/>
      <c r="J26" s="83"/>
      <c r="K26" s="83"/>
      <c r="L26" s="83"/>
      <c r="M26" s="84"/>
      <c r="N26" s="84"/>
      <c r="O26" s="84"/>
      <c r="P26" s="83"/>
      <c r="Q26" s="83"/>
      <c r="R26" s="83"/>
      <c r="S26" s="83"/>
      <c r="T26" s="83"/>
      <c r="U26" s="83"/>
      <c r="V26" s="83"/>
      <c r="W26" s="85"/>
      <c r="X26" s="6"/>
      <c r="Y26" s="6"/>
      <c r="Z26" s="6"/>
      <c r="AA26" s="6"/>
    </row>
    <row r="27" spans="1:27">
      <c r="A27" s="6"/>
      <c r="B27" s="6"/>
      <c r="C27" s="83"/>
      <c r="D27" s="83"/>
      <c r="E27" s="83"/>
      <c r="F27" s="83"/>
      <c r="G27" s="83"/>
      <c r="H27" s="83"/>
      <c r="I27" s="83"/>
      <c r="J27" s="83"/>
      <c r="K27" s="83"/>
      <c r="L27" s="83"/>
      <c r="M27" s="84"/>
      <c r="N27" s="84"/>
      <c r="O27" s="84"/>
      <c r="P27" s="83"/>
      <c r="Q27" s="83"/>
      <c r="R27" s="83"/>
      <c r="S27" s="83"/>
      <c r="T27" s="83"/>
      <c r="U27" s="83"/>
      <c r="V27" s="83"/>
      <c r="W27" s="85"/>
      <c r="X27" s="6"/>
      <c r="Y27" s="6"/>
      <c r="Z27" s="6"/>
      <c r="AA27" s="6"/>
    </row>
    <row r="28" spans="1:27">
      <c r="A28" s="6"/>
      <c r="B28" s="6"/>
      <c r="C28" s="83"/>
      <c r="D28" s="83"/>
      <c r="E28" s="83"/>
      <c r="F28" s="83"/>
      <c r="G28" s="83"/>
      <c r="H28" s="83"/>
      <c r="I28" s="83"/>
      <c r="J28" s="83"/>
      <c r="K28" s="83"/>
      <c r="L28" s="83"/>
      <c r="M28" s="84"/>
      <c r="N28" s="84"/>
      <c r="O28" s="84"/>
      <c r="P28" s="83"/>
      <c r="Q28" s="83"/>
      <c r="R28" s="83"/>
      <c r="S28" s="83"/>
      <c r="T28" s="83"/>
      <c r="U28" s="83"/>
      <c r="V28" s="83"/>
      <c r="W28" s="85"/>
      <c r="X28" s="6"/>
      <c r="Y28" s="6"/>
      <c r="Z28" s="6"/>
      <c r="AA28" s="6"/>
    </row>
    <row r="29" spans="1:27">
      <c r="A29" s="6"/>
      <c r="B29" s="6"/>
      <c r="C29" s="83"/>
      <c r="D29" s="83"/>
      <c r="E29" s="83"/>
      <c r="F29" s="83"/>
      <c r="G29" s="83"/>
      <c r="H29" s="83"/>
      <c r="I29" s="83"/>
      <c r="J29" s="83"/>
      <c r="K29" s="83"/>
      <c r="L29" s="83"/>
      <c r="M29" s="84"/>
      <c r="N29" s="84"/>
      <c r="O29" s="84"/>
      <c r="P29" s="83"/>
      <c r="Q29" s="83"/>
      <c r="R29" s="83"/>
      <c r="S29" s="83"/>
      <c r="T29" s="83"/>
      <c r="U29" s="83"/>
      <c r="V29" s="83"/>
      <c r="W29" s="85"/>
      <c r="X29" s="6"/>
      <c r="Y29" s="6"/>
      <c r="Z29" s="6"/>
      <c r="AA29" s="6"/>
    </row>
    <row r="30" spans="1:27">
      <c r="A30" s="6"/>
      <c r="B30" s="6"/>
      <c r="C30" s="83"/>
      <c r="D30" s="83"/>
      <c r="E30" s="83"/>
      <c r="F30" s="83"/>
      <c r="G30" s="83"/>
      <c r="H30" s="83"/>
      <c r="I30" s="83"/>
      <c r="J30" s="83"/>
      <c r="K30" s="83"/>
      <c r="L30" s="83"/>
      <c r="M30" s="84"/>
      <c r="N30" s="84"/>
      <c r="O30" s="84"/>
      <c r="P30" s="83"/>
      <c r="Q30" s="83"/>
      <c r="R30" s="83"/>
      <c r="S30" s="83"/>
      <c r="T30" s="83"/>
      <c r="U30" s="83"/>
      <c r="V30" s="83"/>
      <c r="W30" s="85"/>
      <c r="X30" s="6"/>
      <c r="Y30" s="6"/>
      <c r="Z30" s="6"/>
      <c r="AA30" s="6"/>
    </row>
    <row r="31" spans="1:27">
      <c r="A31" s="6"/>
      <c r="B31" s="6"/>
      <c r="C31" s="83"/>
      <c r="D31" s="83"/>
      <c r="E31" s="83"/>
      <c r="F31" s="83"/>
      <c r="G31" s="83"/>
      <c r="H31" s="83"/>
      <c r="I31" s="83"/>
      <c r="J31" s="83"/>
      <c r="K31" s="83"/>
      <c r="L31" s="83"/>
      <c r="M31" s="84"/>
      <c r="N31" s="84"/>
      <c r="O31" s="84"/>
      <c r="P31" s="83"/>
      <c r="Q31" s="83"/>
      <c r="R31" s="83"/>
      <c r="S31" s="83"/>
      <c r="T31" s="83"/>
      <c r="U31" s="83"/>
      <c r="V31" s="83"/>
      <c r="W31" s="85"/>
      <c r="X31" s="6"/>
      <c r="Y31" s="6"/>
      <c r="Z31" s="6"/>
      <c r="AA31" s="6"/>
    </row>
    <row r="32" spans="1:27">
      <c r="A32" s="6"/>
      <c r="B32" s="6"/>
      <c r="C32" s="83"/>
      <c r="D32" s="83"/>
      <c r="E32" s="83"/>
      <c r="F32" s="83"/>
      <c r="G32" s="83"/>
      <c r="H32" s="83"/>
      <c r="I32" s="83"/>
      <c r="J32" s="83"/>
      <c r="K32" s="83"/>
      <c r="L32" s="83"/>
      <c r="M32" s="84"/>
      <c r="N32" s="84"/>
      <c r="O32" s="84"/>
      <c r="P32" s="83"/>
      <c r="Q32" s="83"/>
      <c r="R32" s="83"/>
      <c r="S32" s="83"/>
      <c r="T32" s="83"/>
      <c r="U32" s="83"/>
      <c r="V32" s="83"/>
      <c r="W32" s="85"/>
      <c r="X32" s="6"/>
      <c r="Y32" s="6"/>
      <c r="Z32" s="6"/>
      <c r="AA32" s="6"/>
    </row>
    <row r="33" spans="1:27">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sheetData>
  <mergeCells count="4">
    <mergeCell ref="B5:B7"/>
    <mergeCell ref="C5:C7"/>
    <mergeCell ref="X5:X7"/>
    <mergeCell ref="B4:AA4"/>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FD70-ACB1-49B7-9059-6B7D7BFC68B4}">
  <dimension ref="B1:AA33"/>
  <sheetViews>
    <sheetView showGridLines="0" zoomScaleNormal="100" workbookViewId="0"/>
  </sheetViews>
  <sheetFormatPr defaultRowHeight="15"/>
  <cols>
    <col min="2" max="2" width="24.140625" customWidth="1"/>
    <col min="3" max="3" width="15.42578125" bestFit="1" customWidth="1"/>
    <col min="4" max="4" width="14.7109375" customWidth="1"/>
    <col min="5" max="5" width="96.85546875" style="44" customWidth="1"/>
  </cols>
  <sheetData>
    <row r="1" spans="2:27" s="7" customFormat="1" ht="48.2" customHeight="1">
      <c r="B1" s="24" t="str">
        <f>'Table of Contents'!B1</f>
        <v>Post-Event Report Data: PG&amp;E September 20 - 21, 2021 De-energization Event</v>
      </c>
      <c r="E1" s="45"/>
    </row>
    <row r="2" spans="2:27" ht="15.75" thickBot="1">
      <c r="B2" s="5" t="s">
        <v>903</v>
      </c>
      <c r="C2" s="6"/>
      <c r="D2" s="6"/>
    </row>
    <row r="3" spans="2:27" ht="28.5">
      <c r="B3" s="80" t="s">
        <v>238</v>
      </c>
      <c r="C3" s="81" t="s">
        <v>239</v>
      </c>
      <c r="D3" s="81" t="s">
        <v>240</v>
      </c>
      <c r="E3" s="82" t="s">
        <v>105</v>
      </c>
    </row>
    <row r="4" spans="2:27">
      <c r="B4" s="256" t="s">
        <v>189</v>
      </c>
      <c r="C4" s="257" t="s">
        <v>708</v>
      </c>
      <c r="D4" s="257" t="s">
        <v>709</v>
      </c>
      <c r="E4" s="14" t="s">
        <v>710</v>
      </c>
      <c r="F4" s="6"/>
      <c r="G4" s="6"/>
      <c r="H4" s="6"/>
      <c r="I4" s="6"/>
      <c r="J4" s="6"/>
      <c r="K4" s="6"/>
      <c r="L4" s="6"/>
      <c r="M4" s="6"/>
      <c r="N4" s="6"/>
      <c r="O4" s="6"/>
      <c r="P4" s="6"/>
      <c r="Q4" s="6"/>
      <c r="R4" s="6"/>
      <c r="S4" s="6"/>
      <c r="T4" s="6"/>
      <c r="U4" s="6"/>
      <c r="V4" s="6"/>
      <c r="W4" s="6"/>
      <c r="X4" s="6"/>
      <c r="Y4" s="6"/>
      <c r="Z4" s="6"/>
      <c r="AA4" s="6"/>
    </row>
    <row r="5" spans="2:27">
      <c r="B5" s="256"/>
      <c r="C5" s="257"/>
      <c r="D5" s="257"/>
      <c r="E5" s="14" t="s">
        <v>711</v>
      </c>
      <c r="F5" s="6"/>
      <c r="G5" s="6"/>
      <c r="H5" s="6"/>
      <c r="I5" s="6"/>
      <c r="J5" s="6"/>
      <c r="K5" s="6"/>
      <c r="L5" s="6"/>
      <c r="M5" s="6"/>
      <c r="N5" s="6"/>
      <c r="O5" s="6"/>
      <c r="P5" s="6"/>
      <c r="Q5" s="6"/>
      <c r="R5" s="6"/>
      <c r="S5" s="6"/>
      <c r="T5" s="6"/>
      <c r="U5" s="6"/>
      <c r="V5" s="6"/>
      <c r="W5" s="6"/>
      <c r="X5" s="6"/>
      <c r="Y5" s="6"/>
      <c r="Z5" s="6"/>
      <c r="AA5" s="6"/>
    </row>
    <row r="6" spans="2:27">
      <c r="B6" s="256"/>
      <c r="C6" s="257"/>
      <c r="D6" s="257"/>
      <c r="E6" s="14" t="s">
        <v>712</v>
      </c>
      <c r="F6" s="6"/>
      <c r="G6" s="6"/>
      <c r="H6" s="6"/>
      <c r="I6" s="6"/>
      <c r="J6" s="6"/>
      <c r="K6" s="6"/>
      <c r="L6" s="6"/>
      <c r="M6" s="6"/>
      <c r="N6" s="6"/>
      <c r="O6" s="6"/>
      <c r="P6" s="6"/>
      <c r="Q6" s="6"/>
      <c r="R6" s="6"/>
      <c r="S6" s="6"/>
      <c r="T6" s="6"/>
      <c r="U6" s="6"/>
      <c r="V6" s="6"/>
      <c r="W6" s="6"/>
      <c r="X6" s="6"/>
      <c r="Y6" s="6"/>
      <c r="Z6" s="6"/>
      <c r="AA6" s="6"/>
    </row>
    <row r="7" spans="2:27">
      <c r="B7" s="151" t="s">
        <v>713</v>
      </c>
      <c r="C7" s="12" t="s">
        <v>714</v>
      </c>
      <c r="D7" s="12" t="s">
        <v>709</v>
      </c>
      <c r="E7" s="14" t="s">
        <v>715</v>
      </c>
      <c r="F7" s="6"/>
      <c r="G7" s="6"/>
      <c r="H7" s="6"/>
      <c r="I7" s="6"/>
      <c r="J7" s="6"/>
      <c r="K7" s="6"/>
      <c r="L7" s="6"/>
      <c r="M7" s="6"/>
      <c r="N7" s="6"/>
      <c r="O7" s="6"/>
      <c r="P7" s="6"/>
      <c r="Q7" s="6"/>
      <c r="R7" s="6"/>
      <c r="S7" s="6"/>
      <c r="T7" s="6"/>
      <c r="U7" s="6"/>
      <c r="V7" s="6"/>
      <c r="W7" s="6"/>
      <c r="X7" s="6"/>
      <c r="Y7" s="6"/>
      <c r="Z7" s="6"/>
      <c r="AA7" s="6"/>
    </row>
    <row r="8" spans="2:27">
      <c r="B8" s="151" t="s">
        <v>716</v>
      </c>
      <c r="C8" s="12" t="s">
        <v>717</v>
      </c>
      <c r="D8" s="12" t="s">
        <v>709</v>
      </c>
      <c r="E8" s="14" t="s">
        <v>718</v>
      </c>
      <c r="F8" s="6"/>
      <c r="G8" s="6"/>
      <c r="H8" s="6"/>
      <c r="I8" s="6"/>
      <c r="J8" s="6"/>
      <c r="K8" s="6"/>
      <c r="L8" s="6"/>
      <c r="M8" s="6"/>
      <c r="N8" s="6"/>
      <c r="O8" s="6"/>
      <c r="P8" s="6"/>
      <c r="Q8" s="6"/>
      <c r="R8" s="6"/>
      <c r="S8" s="6"/>
      <c r="T8" s="6"/>
      <c r="U8" s="6"/>
      <c r="V8" s="6"/>
      <c r="W8" s="6"/>
      <c r="X8" s="6"/>
      <c r="Y8" s="6"/>
      <c r="Z8" s="6"/>
      <c r="AA8" s="6"/>
    </row>
    <row r="9" spans="2:27">
      <c r="B9" s="151" t="s">
        <v>719</v>
      </c>
      <c r="C9" s="12" t="s">
        <v>720</v>
      </c>
      <c r="D9" s="12" t="s">
        <v>709</v>
      </c>
      <c r="E9" s="14" t="s">
        <v>721</v>
      </c>
      <c r="F9" s="6"/>
      <c r="G9" s="6"/>
      <c r="H9" s="6"/>
      <c r="I9" s="6"/>
      <c r="J9" s="6"/>
      <c r="K9" s="6"/>
      <c r="L9" s="6"/>
      <c r="M9" s="6"/>
      <c r="N9" s="6"/>
      <c r="O9" s="6"/>
      <c r="P9" s="6"/>
      <c r="Q9" s="6"/>
      <c r="R9" s="6"/>
      <c r="S9" s="6"/>
      <c r="T9" s="6"/>
      <c r="U9" s="6"/>
      <c r="V9" s="6"/>
      <c r="W9" s="6"/>
      <c r="X9" s="6"/>
      <c r="Y9" s="6"/>
      <c r="Z9" s="6"/>
      <c r="AA9" s="6"/>
    </row>
    <row r="10" spans="2:27">
      <c r="B10" s="151" t="s">
        <v>722</v>
      </c>
      <c r="C10" s="12" t="s">
        <v>209</v>
      </c>
      <c r="D10" s="12" t="s">
        <v>709</v>
      </c>
      <c r="E10" s="14" t="s">
        <v>723</v>
      </c>
      <c r="F10" s="6"/>
      <c r="G10" s="6"/>
      <c r="H10" s="6"/>
      <c r="I10" s="6"/>
      <c r="J10" s="6"/>
      <c r="K10" s="6"/>
      <c r="L10" s="6"/>
      <c r="M10" s="6"/>
      <c r="N10" s="6"/>
      <c r="O10" s="6"/>
      <c r="P10" s="6"/>
      <c r="Q10" s="6"/>
      <c r="R10" s="6"/>
      <c r="S10" s="6"/>
      <c r="T10" s="6"/>
      <c r="U10" s="6"/>
      <c r="V10" s="6"/>
      <c r="W10" s="6"/>
      <c r="X10" s="6"/>
      <c r="Y10" s="6"/>
      <c r="Z10" s="6"/>
      <c r="AA10" s="6"/>
    </row>
    <row r="11" spans="2:27">
      <c r="B11" s="151" t="s">
        <v>724</v>
      </c>
      <c r="C11" s="12" t="s">
        <v>209</v>
      </c>
      <c r="D11" s="12" t="s">
        <v>709</v>
      </c>
      <c r="E11" s="14" t="s">
        <v>725</v>
      </c>
      <c r="F11" s="6"/>
      <c r="G11" s="6"/>
      <c r="H11" s="6"/>
      <c r="I11" s="6"/>
      <c r="J11" s="6"/>
      <c r="K11" s="6"/>
      <c r="L11" s="6"/>
      <c r="M11" s="6"/>
      <c r="N11" s="6"/>
      <c r="O11" s="6"/>
      <c r="P11" s="6"/>
      <c r="Q11" s="6"/>
      <c r="R11" s="6"/>
      <c r="S11" s="6"/>
      <c r="T11" s="6"/>
      <c r="U11" s="6"/>
      <c r="V11" s="6"/>
      <c r="W11" s="6"/>
      <c r="X11" s="6"/>
      <c r="Y11" s="6"/>
      <c r="Z11" s="6"/>
      <c r="AA11" s="6"/>
    </row>
    <row r="12" spans="2:27">
      <c r="B12" s="151" t="s">
        <v>726</v>
      </c>
      <c r="C12" s="12" t="s">
        <v>209</v>
      </c>
      <c r="D12" s="12" t="s">
        <v>709</v>
      </c>
      <c r="E12" s="14" t="s">
        <v>727</v>
      </c>
      <c r="F12" s="6"/>
      <c r="G12" s="6"/>
      <c r="H12" s="6"/>
      <c r="I12" s="6"/>
      <c r="J12" s="6"/>
      <c r="K12" s="6"/>
      <c r="L12" s="6"/>
      <c r="M12" s="6"/>
      <c r="N12" s="6"/>
      <c r="O12" s="6"/>
      <c r="P12" s="6"/>
      <c r="Q12" s="6"/>
      <c r="R12" s="6"/>
      <c r="S12" s="6"/>
      <c r="T12" s="6"/>
      <c r="U12" s="6"/>
      <c r="V12" s="6"/>
      <c r="W12" s="6"/>
      <c r="X12" s="6"/>
      <c r="Y12" s="6"/>
      <c r="Z12" s="6"/>
      <c r="AA12" s="6"/>
    </row>
    <row r="13" spans="2:27">
      <c r="B13" s="151" t="s">
        <v>728</v>
      </c>
      <c r="C13" s="12" t="s">
        <v>729</v>
      </c>
      <c r="D13" s="12" t="s">
        <v>709</v>
      </c>
      <c r="E13" s="14" t="s">
        <v>730</v>
      </c>
      <c r="F13" s="6"/>
      <c r="G13" s="6"/>
      <c r="H13" s="6"/>
      <c r="I13" s="6"/>
      <c r="J13" s="6"/>
      <c r="K13" s="6"/>
      <c r="L13" s="6"/>
      <c r="M13" s="6"/>
      <c r="N13" s="6"/>
      <c r="O13" s="6"/>
      <c r="P13" s="6"/>
      <c r="Q13" s="6"/>
      <c r="R13" s="6"/>
      <c r="S13" s="6"/>
      <c r="T13" s="6"/>
      <c r="U13" s="6"/>
      <c r="V13" s="6"/>
      <c r="W13" s="6"/>
      <c r="X13" s="6"/>
      <c r="Y13" s="6"/>
      <c r="Z13" s="6"/>
      <c r="AA13" s="6"/>
    </row>
    <row r="14" spans="2:27">
      <c r="B14" s="151" t="s">
        <v>731</v>
      </c>
      <c r="C14" s="12" t="s">
        <v>732</v>
      </c>
      <c r="D14" s="12" t="s">
        <v>733</v>
      </c>
      <c r="E14" s="14" t="s">
        <v>734</v>
      </c>
      <c r="F14" s="6"/>
      <c r="G14" s="6"/>
      <c r="H14" s="6"/>
      <c r="I14" s="6"/>
      <c r="J14" s="6"/>
      <c r="K14" s="6"/>
      <c r="L14" s="6"/>
      <c r="M14" s="6"/>
      <c r="N14" s="6"/>
      <c r="O14" s="6"/>
      <c r="P14" s="6"/>
      <c r="Q14" s="6"/>
      <c r="R14" s="6"/>
      <c r="S14" s="6"/>
      <c r="T14" s="6"/>
      <c r="U14" s="6"/>
      <c r="V14" s="6"/>
      <c r="W14" s="6"/>
      <c r="X14" s="6"/>
      <c r="Y14" s="6"/>
      <c r="Z14" s="6"/>
      <c r="AA14" s="6"/>
    </row>
    <row r="15" spans="2:27">
      <c r="B15" s="151" t="s">
        <v>735</v>
      </c>
      <c r="C15" s="12" t="s">
        <v>214</v>
      </c>
      <c r="D15" s="12" t="s">
        <v>709</v>
      </c>
      <c r="E15" s="14" t="s">
        <v>736</v>
      </c>
      <c r="F15" s="6"/>
      <c r="G15" s="6"/>
      <c r="H15" s="6"/>
      <c r="I15" s="6"/>
      <c r="J15" s="6"/>
      <c r="K15" s="6"/>
      <c r="L15" s="6"/>
      <c r="M15" s="6"/>
      <c r="N15" s="6"/>
      <c r="O15" s="6"/>
      <c r="P15" s="6"/>
      <c r="Q15" s="6"/>
      <c r="R15" s="6"/>
      <c r="S15" s="6"/>
      <c r="T15" s="6"/>
      <c r="U15" s="6"/>
      <c r="V15" s="6"/>
      <c r="W15" s="6"/>
      <c r="X15" s="6"/>
      <c r="Y15" s="6"/>
      <c r="Z15" s="6"/>
      <c r="AA15" s="6"/>
    </row>
    <row r="16" spans="2:27">
      <c r="B16" s="256" t="s">
        <v>737</v>
      </c>
      <c r="C16" s="257" t="s">
        <v>738</v>
      </c>
      <c r="D16" s="257" t="s">
        <v>733</v>
      </c>
      <c r="E16" s="14" t="s">
        <v>739</v>
      </c>
      <c r="F16" s="6"/>
      <c r="G16" s="6"/>
      <c r="H16" s="6"/>
      <c r="I16" s="6"/>
      <c r="J16" s="6"/>
      <c r="K16" s="6"/>
      <c r="L16" s="6"/>
      <c r="M16" s="6"/>
      <c r="N16" s="6"/>
      <c r="O16" s="6"/>
      <c r="P16" s="6"/>
      <c r="Q16" s="6"/>
      <c r="R16" s="6"/>
      <c r="S16" s="6"/>
      <c r="T16" s="6"/>
      <c r="U16" s="6"/>
      <c r="V16" s="6"/>
      <c r="W16" s="6"/>
      <c r="X16" s="6"/>
      <c r="Y16" s="6"/>
      <c r="Z16" s="6"/>
      <c r="AA16" s="6"/>
    </row>
    <row r="17" spans="2:27">
      <c r="B17" s="256"/>
      <c r="C17" s="257"/>
      <c r="D17" s="257"/>
      <c r="E17" s="14" t="s">
        <v>740</v>
      </c>
      <c r="F17" s="6"/>
      <c r="G17" s="6"/>
      <c r="H17" s="6"/>
      <c r="I17" s="6"/>
      <c r="J17" s="6"/>
      <c r="K17" s="6"/>
      <c r="L17" s="6"/>
      <c r="M17" s="6"/>
      <c r="N17" s="6"/>
      <c r="O17" s="6"/>
      <c r="P17" s="6"/>
      <c r="Q17" s="6"/>
      <c r="R17" s="6"/>
      <c r="S17" s="6"/>
      <c r="T17" s="6"/>
      <c r="U17" s="6"/>
      <c r="V17" s="6"/>
      <c r="W17" s="6"/>
      <c r="X17" s="6"/>
      <c r="Y17" s="6"/>
      <c r="Z17" s="6"/>
      <c r="AA17" s="6"/>
    </row>
    <row r="18" spans="2:27">
      <c r="B18" s="256" t="s">
        <v>741</v>
      </c>
      <c r="C18" s="257" t="s">
        <v>738</v>
      </c>
      <c r="D18" s="257" t="s">
        <v>733</v>
      </c>
      <c r="E18" s="14" t="s">
        <v>742</v>
      </c>
      <c r="F18" s="6"/>
      <c r="G18" s="6"/>
      <c r="H18" s="6"/>
      <c r="I18" s="6"/>
      <c r="J18" s="6"/>
      <c r="K18" s="6"/>
      <c r="L18" s="6"/>
      <c r="M18" s="6"/>
      <c r="N18" s="6"/>
      <c r="O18" s="6"/>
      <c r="P18" s="6"/>
      <c r="Q18" s="6"/>
      <c r="R18" s="6"/>
      <c r="S18" s="6"/>
      <c r="T18" s="6"/>
      <c r="U18" s="6"/>
      <c r="V18" s="6"/>
      <c r="W18" s="6"/>
      <c r="X18" s="6"/>
      <c r="Y18" s="6"/>
      <c r="Z18" s="6"/>
      <c r="AA18" s="6"/>
    </row>
    <row r="19" spans="2:27">
      <c r="B19" s="256"/>
      <c r="C19" s="257"/>
      <c r="D19" s="257"/>
      <c r="E19" s="14" t="s">
        <v>740</v>
      </c>
      <c r="F19" s="6"/>
      <c r="G19" s="6"/>
      <c r="H19" s="6"/>
      <c r="I19" s="6"/>
      <c r="J19" s="6"/>
      <c r="K19" s="6"/>
      <c r="L19" s="6"/>
      <c r="M19" s="6"/>
      <c r="N19" s="6"/>
      <c r="O19" s="6"/>
      <c r="P19" s="6"/>
      <c r="Q19" s="6"/>
      <c r="R19" s="6"/>
      <c r="S19" s="6"/>
      <c r="T19" s="6"/>
      <c r="U19" s="6"/>
      <c r="V19" s="6"/>
      <c r="W19" s="6"/>
      <c r="X19" s="6"/>
      <c r="Y19" s="6"/>
      <c r="Z19" s="6"/>
      <c r="AA19" s="6"/>
    </row>
    <row r="20" spans="2:27">
      <c r="B20" s="256" t="s">
        <v>743</v>
      </c>
      <c r="C20" s="257" t="s">
        <v>738</v>
      </c>
      <c r="D20" s="257" t="s">
        <v>733</v>
      </c>
      <c r="E20" s="14" t="s">
        <v>744</v>
      </c>
      <c r="F20" s="6"/>
      <c r="G20" s="6"/>
      <c r="H20" s="6"/>
      <c r="I20" s="6"/>
      <c r="J20" s="6"/>
      <c r="K20" s="6"/>
      <c r="L20" s="6"/>
      <c r="M20" s="6"/>
      <c r="N20" s="6"/>
      <c r="O20" s="6"/>
      <c r="P20" s="6"/>
      <c r="Q20" s="6"/>
      <c r="R20" s="6"/>
      <c r="S20" s="6"/>
      <c r="T20" s="6"/>
      <c r="U20" s="6"/>
      <c r="V20" s="6"/>
      <c r="W20" s="6"/>
      <c r="X20" s="6"/>
      <c r="Y20" s="6"/>
      <c r="Z20" s="6"/>
      <c r="AA20" s="6"/>
    </row>
    <row r="21" spans="2:27">
      <c r="B21" s="256"/>
      <c r="C21" s="257"/>
      <c r="D21" s="257"/>
      <c r="E21" s="14" t="s">
        <v>740</v>
      </c>
    </row>
    <row r="22" spans="2:27">
      <c r="B22" s="151" t="s">
        <v>745</v>
      </c>
      <c r="C22" s="12" t="s">
        <v>732</v>
      </c>
      <c r="D22" s="12" t="s">
        <v>733</v>
      </c>
      <c r="E22" s="14" t="s">
        <v>746</v>
      </c>
    </row>
    <row r="23" spans="2:27">
      <c r="B23" s="151" t="s">
        <v>747</v>
      </c>
      <c r="C23" s="12" t="s">
        <v>732</v>
      </c>
      <c r="D23" s="12" t="s">
        <v>733</v>
      </c>
      <c r="E23" s="14" t="s">
        <v>748</v>
      </c>
    </row>
    <row r="24" spans="2:27">
      <c r="B24" s="151" t="s">
        <v>749</v>
      </c>
      <c r="C24" s="12" t="s">
        <v>732</v>
      </c>
      <c r="D24" s="12" t="s">
        <v>733</v>
      </c>
      <c r="E24" s="14" t="s">
        <v>750</v>
      </c>
    </row>
    <row r="25" spans="2:27">
      <c r="B25" s="151" t="s">
        <v>751</v>
      </c>
      <c r="C25" s="12" t="s">
        <v>752</v>
      </c>
      <c r="D25" s="12" t="s">
        <v>709</v>
      </c>
      <c r="E25" s="14" t="s">
        <v>753</v>
      </c>
    </row>
    <row r="26" spans="2:27">
      <c r="B26" s="151" t="s">
        <v>754</v>
      </c>
      <c r="C26" s="12" t="s">
        <v>752</v>
      </c>
      <c r="D26" s="12" t="s">
        <v>709</v>
      </c>
      <c r="E26" s="14" t="s">
        <v>755</v>
      </c>
    </row>
    <row r="27" spans="2:27" ht="22.5">
      <c r="B27" s="151" t="s">
        <v>756</v>
      </c>
      <c r="C27" s="12" t="s">
        <v>752</v>
      </c>
      <c r="D27" s="12" t="s">
        <v>709</v>
      </c>
      <c r="E27" s="14" t="s">
        <v>757</v>
      </c>
    </row>
    <row r="28" spans="2:27">
      <c r="B28" s="151" t="s">
        <v>758</v>
      </c>
      <c r="C28" s="12" t="s">
        <v>714</v>
      </c>
      <c r="D28" s="12" t="s">
        <v>709</v>
      </c>
      <c r="E28" s="14" t="s">
        <v>759</v>
      </c>
    </row>
    <row r="29" spans="2:27" ht="24">
      <c r="B29" s="151" t="s">
        <v>760</v>
      </c>
      <c r="C29" s="12" t="s">
        <v>752</v>
      </c>
      <c r="D29" s="12" t="s">
        <v>709</v>
      </c>
      <c r="E29" s="14" t="s">
        <v>761</v>
      </c>
    </row>
    <row r="30" spans="2:27">
      <c r="B30" s="151" t="s">
        <v>202</v>
      </c>
      <c r="C30" s="12" t="s">
        <v>20</v>
      </c>
      <c r="D30" s="12" t="s">
        <v>762</v>
      </c>
      <c r="E30" s="14" t="s">
        <v>763</v>
      </c>
    </row>
    <row r="31" spans="2:27">
      <c r="B31" s="151" t="s">
        <v>764</v>
      </c>
      <c r="C31" s="12" t="s">
        <v>20</v>
      </c>
      <c r="D31" s="12" t="s">
        <v>762</v>
      </c>
      <c r="E31" s="14" t="s">
        <v>765</v>
      </c>
    </row>
    <row r="32" spans="2:27" ht="22.5">
      <c r="B32" s="151" t="s">
        <v>766</v>
      </c>
      <c r="C32" s="12" t="s">
        <v>20</v>
      </c>
      <c r="D32" s="12" t="s">
        <v>767</v>
      </c>
      <c r="E32" s="14" t="s">
        <v>768</v>
      </c>
    </row>
    <row r="33" spans="2:5" ht="23.25" thickBot="1">
      <c r="B33" s="152" t="s">
        <v>769</v>
      </c>
      <c r="C33" s="153" t="s">
        <v>20</v>
      </c>
      <c r="D33" s="153" t="s">
        <v>767</v>
      </c>
      <c r="E33" s="19" t="s">
        <v>770</v>
      </c>
    </row>
  </sheetData>
  <mergeCells count="12">
    <mergeCell ref="B18:B19"/>
    <mergeCell ref="C18:C19"/>
    <mergeCell ref="D18:D19"/>
    <mergeCell ref="B20:B21"/>
    <mergeCell ref="C20:C21"/>
    <mergeCell ref="D20:D21"/>
    <mergeCell ref="B4:B6"/>
    <mergeCell ref="C4:C6"/>
    <mergeCell ref="D4:D6"/>
    <mergeCell ref="B16:B17"/>
    <mergeCell ref="C16:C17"/>
    <mergeCell ref="D16:D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75551-F0C0-4148-AC13-10913E7630E8}">
  <dimension ref="A1:L1437"/>
  <sheetViews>
    <sheetView showGridLines="0" zoomScaleNormal="100" workbookViewId="0"/>
  </sheetViews>
  <sheetFormatPr defaultRowHeight="15"/>
  <cols>
    <col min="1" max="1" width="9.140625" customWidth="1"/>
    <col min="2" max="2" width="15" customWidth="1"/>
    <col min="3" max="3" width="17.5703125" bestFit="1" customWidth="1"/>
    <col min="4" max="4" width="17.140625" customWidth="1"/>
    <col min="5" max="5" width="12.140625" bestFit="1" customWidth="1"/>
    <col min="6" max="6" width="12.42578125" bestFit="1" customWidth="1"/>
    <col min="7" max="7" width="22.140625" bestFit="1" customWidth="1"/>
    <col min="8" max="8" width="11" customWidth="1"/>
    <col min="9" max="9" width="12.140625" customWidth="1"/>
    <col min="10" max="10" width="13.5703125" customWidth="1"/>
    <col min="11" max="11" width="13.42578125" customWidth="1"/>
    <col min="12" max="12" width="11.28515625" style="6" customWidth="1"/>
  </cols>
  <sheetData>
    <row r="1" spans="1:12" s="7" customFormat="1" ht="48.2" customHeight="1">
      <c r="B1" s="24" t="str">
        <f>'Table of Contents'!B1</f>
        <v>Post-Event Report Data: PG&amp;E September 20 - 21, 2021 De-energization Event</v>
      </c>
    </row>
    <row r="2" spans="1:12">
      <c r="A2" s="6"/>
      <c r="B2" s="5" t="s">
        <v>902</v>
      </c>
      <c r="C2" s="6"/>
      <c r="D2" s="6"/>
      <c r="E2" s="6"/>
      <c r="F2" s="6"/>
      <c r="G2" s="6"/>
      <c r="H2" s="6"/>
      <c r="I2" s="6"/>
      <c r="J2" s="6"/>
      <c r="K2" s="6"/>
    </row>
    <row r="3" spans="1:12" s="6" customFormat="1" ht="63" customHeight="1" thickBot="1">
      <c r="B3" s="258" t="s">
        <v>241</v>
      </c>
      <c r="C3" s="258"/>
      <c r="D3" s="258"/>
      <c r="E3" s="258"/>
      <c r="F3" s="258"/>
      <c r="G3" s="258"/>
      <c r="H3" s="258"/>
      <c r="I3" s="258"/>
      <c r="J3" s="258"/>
      <c r="K3" s="258"/>
      <c r="L3" s="258"/>
    </row>
    <row r="4" spans="1:12" s="8" customFormat="1" ht="42.75">
      <c r="B4" s="80" t="s">
        <v>242</v>
      </c>
      <c r="C4" s="81" t="s">
        <v>177</v>
      </c>
      <c r="D4" s="81" t="s">
        <v>243</v>
      </c>
      <c r="E4" s="81" t="s">
        <v>244</v>
      </c>
      <c r="F4" s="81" t="s">
        <v>245</v>
      </c>
      <c r="G4" s="81" t="s">
        <v>246</v>
      </c>
      <c r="H4" s="81" t="s">
        <v>247</v>
      </c>
      <c r="I4" s="81" t="s">
        <v>248</v>
      </c>
      <c r="J4" s="81" t="s">
        <v>249</v>
      </c>
      <c r="K4" s="81" t="s">
        <v>250</v>
      </c>
      <c r="L4" s="82" t="s">
        <v>251</v>
      </c>
    </row>
    <row r="5" spans="1:12">
      <c r="A5" s="6"/>
      <c r="B5" s="102" t="s">
        <v>771</v>
      </c>
      <c r="C5" s="95" t="s">
        <v>772</v>
      </c>
      <c r="D5" s="97">
        <v>44459.253472222219</v>
      </c>
      <c r="E5" s="97">
        <v>44459.65625</v>
      </c>
      <c r="F5" s="98" t="s">
        <v>773</v>
      </c>
      <c r="G5" s="98" t="s">
        <v>774</v>
      </c>
      <c r="H5" s="98">
        <v>3</v>
      </c>
      <c r="I5" s="98">
        <v>2</v>
      </c>
      <c r="J5" s="98">
        <v>0</v>
      </c>
      <c r="K5" s="98">
        <v>0</v>
      </c>
      <c r="L5" s="154">
        <v>1</v>
      </c>
    </row>
    <row r="6" spans="1:12">
      <c r="A6" s="6"/>
      <c r="B6" s="102" t="s">
        <v>771</v>
      </c>
      <c r="C6" s="95" t="s">
        <v>775</v>
      </c>
      <c r="D6" s="97">
        <v>44459.256249999999</v>
      </c>
      <c r="E6" s="97">
        <v>44459.660416666666</v>
      </c>
      <c r="F6" s="98" t="s">
        <v>776</v>
      </c>
      <c r="G6" s="98" t="s">
        <v>777</v>
      </c>
      <c r="H6" s="98">
        <v>13</v>
      </c>
      <c r="I6" s="98">
        <v>9</v>
      </c>
      <c r="J6" s="98">
        <v>3</v>
      </c>
      <c r="K6" s="98">
        <v>0</v>
      </c>
      <c r="L6" s="154">
        <v>1</v>
      </c>
    </row>
    <row r="7" spans="1:12">
      <c r="A7" s="6"/>
      <c r="B7" s="102" t="s">
        <v>771</v>
      </c>
      <c r="C7" s="95" t="s">
        <v>778</v>
      </c>
      <c r="D7" s="97">
        <v>44459.256944444445</v>
      </c>
      <c r="E7" s="97">
        <v>44460.03125</v>
      </c>
      <c r="F7" s="98" t="s">
        <v>779</v>
      </c>
      <c r="G7" s="98" t="s">
        <v>777</v>
      </c>
      <c r="H7" s="98">
        <v>841</v>
      </c>
      <c r="I7" s="98">
        <v>773</v>
      </c>
      <c r="J7" s="98">
        <v>65</v>
      </c>
      <c r="K7" s="98">
        <v>103</v>
      </c>
      <c r="L7" s="154">
        <v>3</v>
      </c>
    </row>
    <row r="8" spans="1:12">
      <c r="A8" s="6"/>
      <c r="B8" s="102" t="s">
        <v>771</v>
      </c>
      <c r="C8" s="95" t="s">
        <v>780</v>
      </c>
      <c r="D8" s="97">
        <v>44459.262499999997</v>
      </c>
      <c r="E8" s="97">
        <v>44459.800694444442</v>
      </c>
      <c r="F8" s="98" t="s">
        <v>779</v>
      </c>
      <c r="G8" s="98" t="s">
        <v>777</v>
      </c>
      <c r="H8" s="98">
        <v>291</v>
      </c>
      <c r="I8" s="98">
        <v>230</v>
      </c>
      <c r="J8" s="98">
        <v>51</v>
      </c>
      <c r="K8" s="98">
        <v>15</v>
      </c>
      <c r="L8" s="154">
        <v>10</v>
      </c>
    </row>
    <row r="9" spans="1:12">
      <c r="A9" s="6"/>
      <c r="B9" s="102" t="s">
        <v>771</v>
      </c>
      <c r="C9" s="95" t="s">
        <v>781</v>
      </c>
      <c r="D9" s="97">
        <v>44459.257638888892</v>
      </c>
      <c r="E9" s="97">
        <v>44459.675000000003</v>
      </c>
      <c r="F9" s="98" t="s">
        <v>773</v>
      </c>
      <c r="G9" s="98" t="s">
        <v>278</v>
      </c>
      <c r="H9" s="98">
        <v>8</v>
      </c>
      <c r="I9" s="98">
        <v>4</v>
      </c>
      <c r="J9" s="98">
        <v>4</v>
      </c>
      <c r="K9" s="98">
        <v>1</v>
      </c>
      <c r="L9" s="154">
        <v>0</v>
      </c>
    </row>
    <row r="10" spans="1:12">
      <c r="A10" s="6"/>
      <c r="B10" s="102" t="s">
        <v>771</v>
      </c>
      <c r="C10" s="95" t="s">
        <v>782</v>
      </c>
      <c r="D10" s="97">
        <v>44459.272916666669</v>
      </c>
      <c r="E10" s="97">
        <v>44459.70416666667</v>
      </c>
      <c r="F10" s="98" t="s">
        <v>783</v>
      </c>
      <c r="G10" s="98" t="s">
        <v>777</v>
      </c>
      <c r="H10" s="98">
        <v>5</v>
      </c>
      <c r="I10" s="98">
        <v>3</v>
      </c>
      <c r="J10" s="98">
        <v>1</v>
      </c>
      <c r="K10" s="98">
        <v>0</v>
      </c>
      <c r="L10" s="154">
        <v>1</v>
      </c>
    </row>
    <row r="11" spans="1:12">
      <c r="A11" s="6"/>
      <c r="B11" s="102" t="s">
        <v>771</v>
      </c>
      <c r="C11" s="95" t="s">
        <v>784</v>
      </c>
      <c r="D11" s="97">
        <v>44459.255555555559</v>
      </c>
      <c r="E11" s="97">
        <v>44459.742361111108</v>
      </c>
      <c r="F11" s="98" t="s">
        <v>785</v>
      </c>
      <c r="G11" s="98" t="s">
        <v>777</v>
      </c>
      <c r="H11" s="98">
        <v>51</v>
      </c>
      <c r="I11" s="98">
        <v>36</v>
      </c>
      <c r="J11" s="98">
        <v>11</v>
      </c>
      <c r="K11" s="98">
        <v>3</v>
      </c>
      <c r="L11" s="154">
        <v>4</v>
      </c>
    </row>
    <row r="12" spans="1:12">
      <c r="A12" s="6"/>
      <c r="B12" s="102" t="s">
        <v>771</v>
      </c>
      <c r="C12" s="95" t="s">
        <v>786</v>
      </c>
      <c r="D12" s="97">
        <v>44459.259027777778</v>
      </c>
      <c r="E12" s="97">
        <v>44459.647916666669</v>
      </c>
      <c r="F12" s="98" t="s">
        <v>787</v>
      </c>
      <c r="G12" s="98" t="s">
        <v>278</v>
      </c>
      <c r="H12" s="98">
        <v>10</v>
      </c>
      <c r="I12" s="98">
        <v>0</v>
      </c>
      <c r="J12" s="98">
        <v>10</v>
      </c>
      <c r="K12" s="98">
        <v>0</v>
      </c>
      <c r="L12" s="154">
        <v>0</v>
      </c>
    </row>
    <row r="13" spans="1:12">
      <c r="A13" s="6"/>
      <c r="B13" s="102" t="s">
        <v>771</v>
      </c>
      <c r="C13" s="95" t="s">
        <v>788</v>
      </c>
      <c r="D13" s="97">
        <v>44459.259722222225</v>
      </c>
      <c r="E13" s="97">
        <v>44459.749305555553</v>
      </c>
      <c r="F13" s="98" t="s">
        <v>773</v>
      </c>
      <c r="G13" s="98" t="s">
        <v>777</v>
      </c>
      <c r="H13" s="98">
        <v>44</v>
      </c>
      <c r="I13" s="98">
        <v>29</v>
      </c>
      <c r="J13" s="98">
        <v>9</v>
      </c>
      <c r="K13" s="98">
        <v>1</v>
      </c>
      <c r="L13" s="154">
        <v>6</v>
      </c>
    </row>
    <row r="14" spans="1:12">
      <c r="A14" s="6"/>
      <c r="B14" s="102" t="s">
        <v>771</v>
      </c>
      <c r="C14" s="95" t="s">
        <v>789</v>
      </c>
      <c r="D14" s="97">
        <v>44459.277777777781</v>
      </c>
      <c r="E14" s="97">
        <v>44459.599305555559</v>
      </c>
      <c r="F14" s="98" t="s">
        <v>790</v>
      </c>
      <c r="G14" s="98" t="s">
        <v>278</v>
      </c>
      <c r="H14" s="98">
        <v>8</v>
      </c>
      <c r="I14" s="98">
        <v>0</v>
      </c>
      <c r="J14" s="98">
        <v>7</v>
      </c>
      <c r="K14" s="98">
        <v>0</v>
      </c>
      <c r="L14" s="154">
        <v>1</v>
      </c>
    </row>
    <row r="15" spans="1:12">
      <c r="A15" s="6"/>
      <c r="B15" s="102" t="s">
        <v>771</v>
      </c>
      <c r="C15" s="95" t="s">
        <v>791</v>
      </c>
      <c r="D15" s="97">
        <v>44459.261111111111</v>
      </c>
      <c r="E15" s="97">
        <v>44459.636805555558</v>
      </c>
      <c r="F15" s="98" t="s">
        <v>787</v>
      </c>
      <c r="G15" s="98" t="s">
        <v>777</v>
      </c>
      <c r="H15" s="98">
        <v>9</v>
      </c>
      <c r="I15" s="98">
        <v>3</v>
      </c>
      <c r="J15" s="98">
        <v>5</v>
      </c>
      <c r="K15" s="98">
        <v>0</v>
      </c>
      <c r="L15" s="154">
        <v>1</v>
      </c>
    </row>
    <row r="16" spans="1:12">
      <c r="A16" s="6"/>
      <c r="B16" s="102" t="s">
        <v>771</v>
      </c>
      <c r="C16" s="95" t="s">
        <v>598</v>
      </c>
      <c r="D16" s="97">
        <v>44460.04791666667</v>
      </c>
      <c r="E16" s="97">
        <v>44460.67083333333</v>
      </c>
      <c r="F16" s="98" t="s">
        <v>792</v>
      </c>
      <c r="G16" s="98" t="s">
        <v>278</v>
      </c>
      <c r="H16" s="98">
        <v>3</v>
      </c>
      <c r="I16" s="98">
        <v>2</v>
      </c>
      <c r="J16" s="98">
        <v>1</v>
      </c>
      <c r="K16" s="98">
        <v>0</v>
      </c>
      <c r="L16" s="154">
        <v>0</v>
      </c>
    </row>
    <row r="17" spans="1:12">
      <c r="A17" s="6"/>
      <c r="B17" s="102" t="s">
        <v>771</v>
      </c>
      <c r="C17" s="95" t="s">
        <v>793</v>
      </c>
      <c r="D17" s="97">
        <v>44459.934027777781</v>
      </c>
      <c r="E17" s="97">
        <v>44460.698611111111</v>
      </c>
      <c r="F17" s="98" t="s">
        <v>792</v>
      </c>
      <c r="G17" s="98" t="s">
        <v>777</v>
      </c>
      <c r="H17" s="98">
        <v>598</v>
      </c>
      <c r="I17" s="98">
        <v>482</v>
      </c>
      <c r="J17" s="98">
        <v>103</v>
      </c>
      <c r="K17" s="98">
        <v>34</v>
      </c>
      <c r="L17" s="154">
        <v>13</v>
      </c>
    </row>
    <row r="18" spans="1:12">
      <c r="A18" s="6"/>
      <c r="B18" s="102" t="s">
        <v>771</v>
      </c>
      <c r="C18" s="95" t="s">
        <v>794</v>
      </c>
      <c r="D18" s="97">
        <v>44459.263888888891</v>
      </c>
      <c r="E18" s="97">
        <v>44459.695833333331</v>
      </c>
      <c r="F18" s="98" t="s">
        <v>779</v>
      </c>
      <c r="G18" s="98" t="s">
        <v>777</v>
      </c>
      <c r="H18" s="98">
        <v>237</v>
      </c>
      <c r="I18" s="98">
        <v>177</v>
      </c>
      <c r="J18" s="98">
        <v>34</v>
      </c>
      <c r="K18" s="98">
        <v>15</v>
      </c>
      <c r="L18" s="154">
        <v>26</v>
      </c>
    </row>
    <row r="19" spans="1:12">
      <c r="A19" s="6"/>
      <c r="B19" s="102" t="s">
        <v>771</v>
      </c>
      <c r="C19" s="95" t="s">
        <v>795</v>
      </c>
      <c r="D19" s="97">
        <v>44459.288888888892</v>
      </c>
      <c r="E19" s="97">
        <v>44459.651388888888</v>
      </c>
      <c r="F19" s="98" t="s">
        <v>796</v>
      </c>
      <c r="G19" s="98" t="s">
        <v>777</v>
      </c>
      <c r="H19" s="98">
        <v>802</v>
      </c>
      <c r="I19" s="98">
        <v>716</v>
      </c>
      <c r="J19" s="98">
        <v>76</v>
      </c>
      <c r="K19" s="98">
        <v>62</v>
      </c>
      <c r="L19" s="154">
        <v>10</v>
      </c>
    </row>
    <row r="20" spans="1:12">
      <c r="A20" s="6"/>
      <c r="B20" s="102" t="s">
        <v>771</v>
      </c>
      <c r="C20" s="95" t="s">
        <v>797</v>
      </c>
      <c r="D20" s="97">
        <v>44459.262499999997</v>
      </c>
      <c r="E20" s="97">
        <v>44459.619444444441</v>
      </c>
      <c r="F20" s="98" t="s">
        <v>796</v>
      </c>
      <c r="G20" s="98" t="s">
        <v>777</v>
      </c>
      <c r="H20" s="98">
        <v>45</v>
      </c>
      <c r="I20" s="98">
        <v>17</v>
      </c>
      <c r="J20" s="98">
        <v>25</v>
      </c>
      <c r="K20" s="98">
        <v>0</v>
      </c>
      <c r="L20" s="154">
        <v>3</v>
      </c>
    </row>
    <row r="21" spans="1:12" ht="15.75" thickBot="1">
      <c r="A21" s="6"/>
      <c r="B21" s="259" t="s">
        <v>636</v>
      </c>
      <c r="C21" s="260"/>
      <c r="D21" s="260"/>
      <c r="E21" s="260"/>
      <c r="F21" s="260"/>
      <c r="G21" s="260"/>
      <c r="H21" s="155">
        <f>SUM(H5:H20)</f>
        <v>2968</v>
      </c>
      <c r="I21" s="155">
        <f>SUM(I5:I20)</f>
        <v>2483</v>
      </c>
      <c r="J21" s="156">
        <f>SUM(J5:J20)</f>
        <v>405</v>
      </c>
      <c r="K21" s="156">
        <f>SUM(K5:K20)</f>
        <v>234</v>
      </c>
      <c r="L21" s="157">
        <f>SUM(L5:L20)</f>
        <v>80</v>
      </c>
    </row>
    <row r="22" spans="1:12">
      <c r="A22" s="6"/>
    </row>
    <row r="23" spans="1:12">
      <c r="A23" s="6"/>
    </row>
    <row r="24" spans="1:12">
      <c r="A24" s="6"/>
    </row>
    <row r="25" spans="1:12">
      <c r="A25" s="6"/>
    </row>
    <row r="26" spans="1:12">
      <c r="A26" s="6"/>
    </row>
    <row r="27" spans="1:12">
      <c r="A27" s="6"/>
    </row>
    <row r="28" spans="1:12">
      <c r="A28" s="6"/>
    </row>
    <row r="29" spans="1:12">
      <c r="A29" s="6"/>
    </row>
    <row r="30" spans="1:12">
      <c r="A30" s="6"/>
    </row>
    <row r="31" spans="1:12">
      <c r="A31" s="6"/>
    </row>
    <row r="32" spans="1:12">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sheetData>
  <mergeCells count="2">
    <mergeCell ref="B3:L3"/>
    <mergeCell ref="B21:G21"/>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4C0F5-178E-4E46-ADC2-6E8FA2B5966A}">
  <dimension ref="A1:H1526"/>
  <sheetViews>
    <sheetView showGridLines="0" zoomScaleNormal="100" workbookViewId="0"/>
  </sheetViews>
  <sheetFormatPr defaultRowHeight="15"/>
  <cols>
    <col min="1" max="1" width="9.140625" customWidth="1"/>
    <col min="2" max="2" width="16.28515625" bestFit="1" customWidth="1"/>
    <col min="3" max="3" width="12" customWidth="1"/>
    <col min="4" max="4" width="13.5703125" customWidth="1"/>
    <col min="5" max="5" width="13" customWidth="1"/>
    <col min="6" max="6" width="14.42578125" customWidth="1"/>
    <col min="7" max="7" width="9.85546875" bestFit="1" customWidth="1"/>
    <col min="8" max="8" width="87" customWidth="1"/>
  </cols>
  <sheetData>
    <row r="1" spans="1:8" s="7" customFormat="1" ht="48.2" customHeight="1">
      <c r="B1" s="24" t="str">
        <f>'Table of Contents'!B1</f>
        <v>Post-Event Report Data: PG&amp;E September 20 - 21, 2021 De-energization Event</v>
      </c>
    </row>
    <row r="2" spans="1:8">
      <c r="A2" s="6"/>
      <c r="B2" s="5" t="s">
        <v>252</v>
      </c>
      <c r="C2" s="6"/>
      <c r="D2" s="6"/>
      <c r="E2" s="6"/>
      <c r="F2" s="6"/>
      <c r="G2" s="6"/>
      <c r="H2" s="6"/>
    </row>
    <row r="3" spans="1:8" s="6" customFormat="1">
      <c r="B3" s="16" t="s">
        <v>865</v>
      </c>
    </row>
    <row r="4" spans="1:8">
      <c r="A4" s="6"/>
      <c r="B4" s="76"/>
      <c r="C4" s="6"/>
      <c r="D4" s="6"/>
      <c r="E4" s="6"/>
      <c r="F4" s="6"/>
      <c r="G4" s="6"/>
      <c r="H4" s="6"/>
    </row>
    <row r="5" spans="1:8">
      <c r="A5" s="6"/>
      <c r="B5" s="8"/>
      <c r="C5" s="6"/>
      <c r="D5" s="6"/>
      <c r="E5" s="6"/>
      <c r="F5" s="6"/>
      <c r="G5" s="6"/>
      <c r="H5" s="6"/>
    </row>
    <row r="6" spans="1:8">
      <c r="A6" s="6"/>
      <c r="B6" s="8"/>
      <c r="C6" s="6"/>
      <c r="D6" s="6"/>
      <c r="E6" s="6"/>
      <c r="F6" s="6"/>
      <c r="G6" s="6"/>
      <c r="H6" s="6"/>
    </row>
    <row r="7" spans="1:8">
      <c r="A7" s="6"/>
      <c r="B7" s="8"/>
      <c r="C7" s="6"/>
      <c r="D7" s="6"/>
      <c r="E7" s="6"/>
      <c r="F7" s="6"/>
      <c r="G7" s="6"/>
      <c r="H7" s="6"/>
    </row>
    <row r="8" spans="1:8">
      <c r="A8" s="6"/>
      <c r="B8" s="8"/>
      <c r="C8" s="6"/>
      <c r="D8" s="6"/>
      <c r="E8" s="6"/>
      <c r="F8" s="6"/>
      <c r="G8" s="6"/>
      <c r="H8" s="6"/>
    </row>
    <row r="9" spans="1:8">
      <c r="A9" s="6"/>
      <c r="B9" s="8"/>
      <c r="C9" s="6"/>
      <c r="D9" s="6"/>
      <c r="E9" s="6"/>
      <c r="F9" s="6"/>
      <c r="G9" s="6"/>
      <c r="H9" s="6"/>
    </row>
    <row r="10" spans="1:8">
      <c r="A10" s="6"/>
      <c r="B10" s="8"/>
      <c r="C10" s="6"/>
      <c r="D10" s="6"/>
      <c r="E10" s="6"/>
      <c r="F10" s="6"/>
      <c r="G10" s="6"/>
      <c r="H10" s="6"/>
    </row>
    <row r="11" spans="1:8">
      <c r="A11" s="6"/>
      <c r="B11" s="8"/>
      <c r="C11" s="6"/>
      <c r="D11" s="6"/>
      <c r="E11" s="6"/>
      <c r="F11" s="6"/>
      <c r="G11" s="6"/>
      <c r="H11" s="6"/>
    </row>
    <row r="12" spans="1:8">
      <c r="A12" s="6"/>
      <c r="B12" s="8"/>
      <c r="C12" s="6"/>
      <c r="D12" s="6"/>
      <c r="E12" s="6"/>
      <c r="F12" s="6"/>
      <c r="G12" s="6"/>
      <c r="H12" s="6"/>
    </row>
    <row r="13" spans="1:8">
      <c r="A13" s="6"/>
      <c r="B13" s="8"/>
      <c r="C13" s="6"/>
      <c r="D13" s="6"/>
      <c r="E13" s="6"/>
      <c r="F13" s="6"/>
      <c r="G13" s="6"/>
      <c r="H13" s="6"/>
    </row>
    <row r="14" spans="1:8">
      <c r="A14" s="6"/>
      <c r="B14" s="8"/>
      <c r="C14" s="6"/>
      <c r="D14" s="6"/>
      <c r="E14" s="6"/>
      <c r="F14" s="6"/>
      <c r="G14" s="6"/>
      <c r="H14" s="6"/>
    </row>
    <row r="15" spans="1:8">
      <c r="A15" s="6"/>
      <c r="B15" s="8"/>
      <c r="C15" s="6"/>
      <c r="D15" s="6"/>
      <c r="E15" s="6"/>
      <c r="F15" s="6"/>
      <c r="G15" s="6"/>
      <c r="H15" s="6"/>
    </row>
    <row r="16" spans="1:8">
      <c r="A16" s="6"/>
      <c r="B16" s="8"/>
      <c r="C16" s="6"/>
      <c r="D16" s="6"/>
      <c r="E16" s="6"/>
      <c r="F16" s="6"/>
      <c r="G16" s="6"/>
      <c r="H16" s="6"/>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6"/>
    </row>
    <row r="25" spans="1:2">
      <c r="A25" s="6"/>
      <c r="B25" s="6"/>
    </row>
    <row r="26" spans="1:2">
      <c r="A26" s="6"/>
      <c r="B26" s="6"/>
    </row>
    <row r="27" spans="1:2">
      <c r="A27" s="6"/>
      <c r="B27" s="6"/>
    </row>
    <row r="28" spans="1:2">
      <c r="A28" s="6"/>
      <c r="B28" s="6"/>
    </row>
    <row r="29" spans="1:2">
      <c r="A29" s="6"/>
      <c r="B29" s="6"/>
    </row>
    <row r="30" spans="1:2">
      <c r="A30" s="6"/>
      <c r="B30" s="6"/>
    </row>
    <row r="31" spans="1:2">
      <c r="A31" s="6"/>
      <c r="B31" s="6"/>
    </row>
    <row r="32" spans="1:2">
      <c r="A32" s="6"/>
      <c r="B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sheetData>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2B3D0-A24D-404F-9A3C-F1D585E3B905}">
  <dimension ref="A1:H1051"/>
  <sheetViews>
    <sheetView showGridLines="0" zoomScaleNormal="100" workbookViewId="0"/>
  </sheetViews>
  <sheetFormatPr defaultRowHeight="15"/>
  <cols>
    <col min="1" max="1" width="9.140625" customWidth="1"/>
    <col min="2" max="2" width="48.85546875" customWidth="1"/>
    <col min="3" max="3" width="52.7109375" bestFit="1" customWidth="1"/>
    <col min="4" max="4" width="20.85546875" bestFit="1" customWidth="1"/>
    <col min="5" max="5" width="21.7109375" bestFit="1" customWidth="1"/>
  </cols>
  <sheetData>
    <row r="1" spans="1:8" s="7" customFormat="1" ht="48.2" customHeight="1">
      <c r="B1" s="24" t="str">
        <f>'Table of Contents'!B1</f>
        <v>Post-Event Report Data: PG&amp;E September 20 - 21, 2021 De-energization Event</v>
      </c>
    </row>
    <row r="2" spans="1:8">
      <c r="A2" s="6"/>
      <c r="B2" s="5" t="s">
        <v>906</v>
      </c>
      <c r="C2" s="6"/>
      <c r="D2" s="6"/>
      <c r="E2" s="6"/>
      <c r="F2" s="6"/>
    </row>
    <row r="3" spans="1:8" s="6" customFormat="1" ht="15.75" thickBot="1">
      <c r="B3" s="207" t="s">
        <v>885</v>
      </c>
    </row>
    <row r="4" spans="1:8" s="8" customFormat="1" ht="28.5">
      <c r="B4" s="70" t="s">
        <v>253</v>
      </c>
      <c r="C4" s="37" t="s">
        <v>254</v>
      </c>
      <c r="D4" s="37" t="s">
        <v>910</v>
      </c>
      <c r="E4" s="71" t="s">
        <v>911</v>
      </c>
    </row>
    <row r="5" spans="1:8">
      <c r="A5" s="6"/>
      <c r="B5" s="161" t="s">
        <v>255</v>
      </c>
      <c r="C5" s="158" t="s">
        <v>256</v>
      </c>
      <c r="D5" s="158" t="s">
        <v>257</v>
      </c>
      <c r="E5" s="162" t="s">
        <v>258</v>
      </c>
      <c r="F5" s="6"/>
    </row>
    <row r="6" spans="1:8">
      <c r="A6" s="6"/>
      <c r="B6" s="161" t="s">
        <v>255</v>
      </c>
      <c r="C6" s="158" t="s">
        <v>259</v>
      </c>
      <c r="D6" s="158" t="s">
        <v>257</v>
      </c>
      <c r="E6" s="162" t="s">
        <v>258</v>
      </c>
      <c r="F6" s="6"/>
      <c r="H6" s="6"/>
    </row>
    <row r="7" spans="1:8">
      <c r="A7" s="6"/>
      <c r="B7" s="161" t="s">
        <v>255</v>
      </c>
      <c r="C7" s="158" t="s">
        <v>260</v>
      </c>
      <c r="D7" s="158" t="s">
        <v>257</v>
      </c>
      <c r="E7" s="162" t="s">
        <v>258</v>
      </c>
      <c r="F7" s="6"/>
      <c r="H7" s="6"/>
    </row>
    <row r="8" spans="1:8">
      <c r="A8" s="6"/>
      <c r="B8" s="161" t="s">
        <v>255</v>
      </c>
      <c r="C8" s="158" t="s">
        <v>261</v>
      </c>
      <c r="D8" s="158" t="s">
        <v>257</v>
      </c>
      <c r="E8" s="162" t="s">
        <v>258</v>
      </c>
      <c r="F8" s="6"/>
      <c r="H8" s="6"/>
    </row>
    <row r="9" spans="1:8">
      <c r="A9" s="6"/>
      <c r="B9" s="161" t="s">
        <v>255</v>
      </c>
      <c r="C9" s="158" t="s">
        <v>260</v>
      </c>
      <c r="D9" s="158" t="s">
        <v>257</v>
      </c>
      <c r="E9" s="162" t="s">
        <v>258</v>
      </c>
      <c r="F9" s="6"/>
      <c r="H9" s="6"/>
    </row>
    <row r="10" spans="1:8">
      <c r="A10" s="6"/>
      <c r="B10" s="161" t="s">
        <v>255</v>
      </c>
      <c r="C10" s="158" t="s">
        <v>262</v>
      </c>
      <c r="D10" s="158" t="s">
        <v>257</v>
      </c>
      <c r="E10" s="162" t="s">
        <v>258</v>
      </c>
      <c r="F10" s="6"/>
      <c r="H10" s="6"/>
    </row>
    <row r="11" spans="1:8">
      <c r="A11" s="6"/>
      <c r="B11" s="161" t="s">
        <v>255</v>
      </c>
      <c r="C11" s="158" t="s">
        <v>260</v>
      </c>
      <c r="D11" s="158" t="s">
        <v>257</v>
      </c>
      <c r="E11" s="162" t="s">
        <v>258</v>
      </c>
      <c r="F11" s="6"/>
      <c r="H11" s="6"/>
    </row>
    <row r="12" spans="1:8">
      <c r="A12" s="6"/>
      <c r="B12" s="161" t="s">
        <v>255</v>
      </c>
      <c r="C12" s="158" t="s">
        <v>260</v>
      </c>
      <c r="D12" s="158" t="s">
        <v>257</v>
      </c>
      <c r="E12" s="162" t="s">
        <v>258</v>
      </c>
      <c r="F12" s="6"/>
      <c r="H12" s="6"/>
    </row>
    <row r="13" spans="1:8">
      <c r="A13" s="6"/>
      <c r="B13" s="161" t="s">
        <v>255</v>
      </c>
      <c r="C13" s="158" t="s">
        <v>260</v>
      </c>
      <c r="D13" s="158" t="s">
        <v>257</v>
      </c>
      <c r="E13" s="162" t="s">
        <v>258</v>
      </c>
      <c r="F13" s="6"/>
      <c r="H13" s="6"/>
    </row>
    <row r="14" spans="1:8">
      <c r="A14" s="6"/>
      <c r="B14" s="161" t="s">
        <v>255</v>
      </c>
      <c r="C14" s="158" t="s">
        <v>263</v>
      </c>
      <c r="D14" s="158" t="s">
        <v>257</v>
      </c>
      <c r="E14" s="162" t="s">
        <v>258</v>
      </c>
      <c r="F14" s="6"/>
      <c r="H14" s="6"/>
    </row>
    <row r="15" spans="1:8">
      <c r="A15" s="6"/>
      <c r="B15" s="161" t="s">
        <v>255</v>
      </c>
      <c r="C15" s="158" t="s">
        <v>260</v>
      </c>
      <c r="D15" s="158" t="s">
        <v>257</v>
      </c>
      <c r="E15" s="162" t="s">
        <v>258</v>
      </c>
      <c r="F15" s="6"/>
      <c r="H15" s="6"/>
    </row>
    <row r="16" spans="1:8">
      <c r="A16" s="6"/>
      <c r="B16" s="161" t="s">
        <v>255</v>
      </c>
      <c r="C16" s="158" t="s">
        <v>264</v>
      </c>
      <c r="D16" s="158" t="s">
        <v>257</v>
      </c>
      <c r="E16" s="162" t="s">
        <v>265</v>
      </c>
      <c r="F16" s="6"/>
      <c r="H16" s="6"/>
    </row>
    <row r="17" spans="1:8">
      <c r="A17" s="6"/>
      <c r="B17" s="161" t="s">
        <v>255</v>
      </c>
      <c r="C17" s="158" t="s">
        <v>266</v>
      </c>
      <c r="D17" s="158" t="s">
        <v>257</v>
      </c>
      <c r="E17" s="162" t="s">
        <v>258</v>
      </c>
      <c r="F17" s="6"/>
      <c r="H17" s="6"/>
    </row>
    <row r="18" spans="1:8">
      <c r="A18" s="6"/>
      <c r="B18" s="161" t="s">
        <v>255</v>
      </c>
      <c r="C18" s="158" t="s">
        <v>267</v>
      </c>
      <c r="D18" s="158" t="s">
        <v>257</v>
      </c>
      <c r="E18" s="162" t="s">
        <v>258</v>
      </c>
      <c r="F18" s="6"/>
      <c r="H18" s="6"/>
    </row>
    <row r="19" spans="1:8">
      <c r="A19" s="6"/>
      <c r="B19" s="161" t="s">
        <v>255</v>
      </c>
      <c r="C19" s="158" t="s">
        <v>260</v>
      </c>
      <c r="D19" s="158" t="s">
        <v>257</v>
      </c>
      <c r="E19" s="162" t="s">
        <v>258</v>
      </c>
      <c r="F19" s="6"/>
      <c r="H19" s="6"/>
    </row>
    <row r="20" spans="1:8">
      <c r="A20" s="6"/>
      <c r="B20" s="161" t="s">
        <v>255</v>
      </c>
      <c r="C20" s="158" t="s">
        <v>260</v>
      </c>
      <c r="D20" s="158" t="s">
        <v>257</v>
      </c>
      <c r="E20" s="162" t="s">
        <v>258</v>
      </c>
      <c r="F20" s="6"/>
      <c r="H20" s="6"/>
    </row>
    <row r="21" spans="1:8">
      <c r="A21" s="6"/>
      <c r="B21" s="161" t="s">
        <v>255</v>
      </c>
      <c r="C21" s="158" t="s">
        <v>260</v>
      </c>
      <c r="D21" s="158" t="s">
        <v>257</v>
      </c>
      <c r="E21" s="162" t="s">
        <v>258</v>
      </c>
      <c r="F21" s="6"/>
      <c r="H21" s="6"/>
    </row>
    <row r="22" spans="1:8">
      <c r="A22" s="6"/>
      <c r="B22" s="161" t="s">
        <v>255</v>
      </c>
      <c r="C22" s="158" t="s">
        <v>260</v>
      </c>
      <c r="D22" s="158" t="s">
        <v>257</v>
      </c>
      <c r="E22" s="162" t="s">
        <v>258</v>
      </c>
      <c r="F22" s="6"/>
      <c r="H22" s="6"/>
    </row>
    <row r="23" spans="1:8">
      <c r="A23" s="6"/>
      <c r="B23" s="161" t="s">
        <v>255</v>
      </c>
      <c r="C23" s="158" t="s">
        <v>268</v>
      </c>
      <c r="D23" s="158" t="s">
        <v>257</v>
      </c>
      <c r="E23" s="162" t="s">
        <v>258</v>
      </c>
      <c r="F23" s="6"/>
      <c r="H23" s="6"/>
    </row>
    <row r="24" spans="1:8">
      <c r="A24" s="6"/>
      <c r="B24" s="161" t="s">
        <v>255</v>
      </c>
      <c r="C24" s="158" t="s">
        <v>269</v>
      </c>
      <c r="D24" s="158" t="s">
        <v>257</v>
      </c>
      <c r="E24" s="162" t="s">
        <v>258</v>
      </c>
      <c r="F24" s="6"/>
      <c r="H24" s="6"/>
    </row>
    <row r="25" spans="1:8">
      <c r="A25" s="6"/>
      <c r="B25" s="161" t="s">
        <v>255</v>
      </c>
      <c r="C25" s="158" t="s">
        <v>260</v>
      </c>
      <c r="D25" s="158" t="s">
        <v>257</v>
      </c>
      <c r="E25" s="162" t="s">
        <v>258</v>
      </c>
      <c r="F25" s="6"/>
      <c r="H25" s="6"/>
    </row>
    <row r="26" spans="1:8">
      <c r="A26" s="6"/>
      <c r="B26" s="161" t="s">
        <v>255</v>
      </c>
      <c r="C26" s="158" t="s">
        <v>260</v>
      </c>
      <c r="D26" s="158" t="s">
        <v>257</v>
      </c>
      <c r="E26" s="162" t="s">
        <v>258</v>
      </c>
      <c r="F26" s="6"/>
      <c r="H26" s="6"/>
    </row>
    <row r="27" spans="1:8">
      <c r="A27" s="6"/>
      <c r="B27" s="163" t="s">
        <v>255</v>
      </c>
      <c r="C27" s="159" t="s">
        <v>270</v>
      </c>
      <c r="D27" s="158" t="s">
        <v>257</v>
      </c>
      <c r="E27" s="164">
        <v>44457.541666666664</v>
      </c>
      <c r="F27" s="6"/>
      <c r="H27" s="6"/>
    </row>
    <row r="28" spans="1:8">
      <c r="A28" s="6"/>
      <c r="B28" s="163" t="s">
        <v>255</v>
      </c>
      <c r="C28" s="159" t="s">
        <v>271</v>
      </c>
      <c r="D28" s="158" t="s">
        <v>257</v>
      </c>
      <c r="E28" s="164">
        <v>44457.543055555558</v>
      </c>
      <c r="F28" s="6"/>
      <c r="H28" s="6"/>
    </row>
    <row r="29" spans="1:8">
      <c r="A29" s="6"/>
      <c r="B29" s="163" t="s">
        <v>255</v>
      </c>
      <c r="C29" s="159" t="s">
        <v>272</v>
      </c>
      <c r="D29" s="158" t="s">
        <v>257</v>
      </c>
      <c r="E29" s="164">
        <v>44457.553472222222</v>
      </c>
      <c r="F29" s="6"/>
      <c r="H29" s="6"/>
    </row>
    <row r="30" spans="1:8">
      <c r="A30" s="6"/>
      <c r="B30" s="163" t="s">
        <v>255</v>
      </c>
      <c r="C30" s="159" t="s">
        <v>273</v>
      </c>
      <c r="D30" s="158" t="s">
        <v>257</v>
      </c>
      <c r="E30" s="164">
        <v>44457.546527777777</v>
      </c>
      <c r="F30" s="6"/>
      <c r="H30" s="6"/>
    </row>
    <row r="31" spans="1:8">
      <c r="A31" s="6"/>
      <c r="B31" s="163" t="s">
        <v>255</v>
      </c>
      <c r="C31" s="159" t="s">
        <v>274</v>
      </c>
      <c r="D31" s="158" t="s">
        <v>257</v>
      </c>
      <c r="E31" s="164">
        <v>44457.54791666667</v>
      </c>
      <c r="F31" s="6"/>
      <c r="H31" s="6"/>
    </row>
    <row r="32" spans="1:8">
      <c r="A32" s="6"/>
      <c r="B32" s="163" t="s">
        <v>255</v>
      </c>
      <c r="C32" s="159" t="s">
        <v>275</v>
      </c>
      <c r="D32" s="158" t="s">
        <v>257</v>
      </c>
      <c r="E32" s="164">
        <v>44457.546527777777</v>
      </c>
      <c r="F32" s="6"/>
      <c r="H32" s="6"/>
    </row>
    <row r="33" spans="1:8">
      <c r="A33" s="6"/>
      <c r="B33" s="163" t="s">
        <v>255</v>
      </c>
      <c r="C33" s="159" t="s">
        <v>276</v>
      </c>
      <c r="D33" s="158" t="s">
        <v>257</v>
      </c>
      <c r="E33" s="164">
        <v>44457.541666666664</v>
      </c>
      <c r="F33" s="6"/>
      <c r="H33" s="6"/>
    </row>
    <row r="34" spans="1:8">
      <c r="A34" s="6"/>
      <c r="B34" s="161" t="s">
        <v>277</v>
      </c>
      <c r="C34" s="158" t="s">
        <v>260</v>
      </c>
      <c r="D34" s="158" t="s">
        <v>278</v>
      </c>
      <c r="E34" s="162" t="s">
        <v>279</v>
      </c>
      <c r="F34" s="6"/>
      <c r="H34" s="6"/>
    </row>
    <row r="35" spans="1:8">
      <c r="A35" s="6"/>
      <c r="B35" s="161" t="s">
        <v>277</v>
      </c>
      <c r="C35" s="158" t="s">
        <v>280</v>
      </c>
      <c r="D35" s="158" t="s">
        <v>278</v>
      </c>
      <c r="E35" s="162" t="s">
        <v>279</v>
      </c>
      <c r="F35" s="6"/>
      <c r="H35" s="6"/>
    </row>
    <row r="36" spans="1:8">
      <c r="A36" s="6"/>
      <c r="B36" s="161" t="s">
        <v>277</v>
      </c>
      <c r="C36" s="158" t="s">
        <v>281</v>
      </c>
      <c r="D36" s="158" t="s">
        <v>278</v>
      </c>
      <c r="E36" s="162" t="s">
        <v>279</v>
      </c>
      <c r="F36" s="6"/>
      <c r="H36" s="6"/>
    </row>
    <row r="37" spans="1:8">
      <c r="A37" s="6"/>
      <c r="B37" s="161" t="s">
        <v>277</v>
      </c>
      <c r="C37" s="158" t="s">
        <v>266</v>
      </c>
      <c r="D37" s="158" t="s">
        <v>278</v>
      </c>
      <c r="E37" s="162" t="s">
        <v>279</v>
      </c>
      <c r="F37" s="6"/>
      <c r="H37" s="6"/>
    </row>
    <row r="38" spans="1:8">
      <c r="A38" s="6"/>
      <c r="B38" s="161" t="s">
        <v>277</v>
      </c>
      <c r="C38" s="158" t="s">
        <v>282</v>
      </c>
      <c r="D38" s="158" t="s">
        <v>278</v>
      </c>
      <c r="E38" s="162" t="s">
        <v>279</v>
      </c>
      <c r="F38" s="6"/>
      <c r="H38" s="6"/>
    </row>
    <row r="39" spans="1:8">
      <c r="A39" s="6"/>
      <c r="B39" s="161" t="s">
        <v>277</v>
      </c>
      <c r="C39" s="158" t="s">
        <v>283</v>
      </c>
      <c r="D39" s="158" t="s">
        <v>278</v>
      </c>
      <c r="E39" s="162" t="s">
        <v>279</v>
      </c>
      <c r="F39" s="6"/>
      <c r="H39" s="6"/>
    </row>
    <row r="40" spans="1:8">
      <c r="A40" s="6"/>
      <c r="B40" s="163" t="s">
        <v>277</v>
      </c>
      <c r="C40" s="159" t="s">
        <v>284</v>
      </c>
      <c r="D40" s="158" t="s">
        <v>278</v>
      </c>
      <c r="E40" s="164">
        <v>44456.78125</v>
      </c>
      <c r="F40" s="6"/>
      <c r="H40" s="6"/>
    </row>
    <row r="41" spans="1:8">
      <c r="A41" s="6"/>
      <c r="B41" s="161" t="s">
        <v>285</v>
      </c>
      <c r="C41" s="158" t="s">
        <v>286</v>
      </c>
      <c r="D41" s="158" t="s">
        <v>278</v>
      </c>
      <c r="E41" s="162" t="s">
        <v>287</v>
      </c>
      <c r="F41" s="6"/>
      <c r="H41" s="6"/>
    </row>
    <row r="42" spans="1:8">
      <c r="A42" s="6"/>
      <c r="B42" s="161" t="s">
        <v>288</v>
      </c>
      <c r="C42" s="158" t="s">
        <v>289</v>
      </c>
      <c r="D42" s="158" t="s">
        <v>278</v>
      </c>
      <c r="E42" s="162" t="s">
        <v>279</v>
      </c>
      <c r="F42" s="6"/>
      <c r="H42" s="6"/>
    </row>
    <row r="43" spans="1:8">
      <c r="A43" s="6"/>
      <c r="B43" s="161" t="s">
        <v>288</v>
      </c>
      <c r="C43" s="158" t="s">
        <v>290</v>
      </c>
      <c r="D43" s="158" t="s">
        <v>278</v>
      </c>
      <c r="E43" s="162" t="s">
        <v>279</v>
      </c>
      <c r="F43" s="6"/>
      <c r="H43" s="6"/>
    </row>
    <row r="44" spans="1:8">
      <c r="A44" s="6"/>
      <c r="B44" s="161" t="s">
        <v>288</v>
      </c>
      <c r="C44" s="158" t="s">
        <v>291</v>
      </c>
      <c r="D44" s="158" t="s">
        <v>278</v>
      </c>
      <c r="E44" s="162" t="s">
        <v>279</v>
      </c>
      <c r="F44" s="6"/>
      <c r="H44" s="6"/>
    </row>
    <row r="45" spans="1:8">
      <c r="A45" s="6"/>
      <c r="B45" s="161" t="s">
        <v>288</v>
      </c>
      <c r="C45" s="158" t="s">
        <v>260</v>
      </c>
      <c r="D45" s="158" t="s">
        <v>278</v>
      </c>
      <c r="E45" s="162" t="s">
        <v>279</v>
      </c>
      <c r="F45" s="6"/>
      <c r="H45" s="6"/>
    </row>
    <row r="46" spans="1:8">
      <c r="A46" s="6"/>
      <c r="B46" s="161" t="s">
        <v>288</v>
      </c>
      <c r="C46" s="158" t="s">
        <v>267</v>
      </c>
      <c r="D46" s="158" t="s">
        <v>278</v>
      </c>
      <c r="E46" s="162" t="s">
        <v>279</v>
      </c>
      <c r="F46" s="6"/>
      <c r="H46" s="6"/>
    </row>
    <row r="47" spans="1:8">
      <c r="A47" s="6"/>
      <c r="B47" s="161" t="s">
        <v>288</v>
      </c>
      <c r="C47" s="158" t="s">
        <v>292</v>
      </c>
      <c r="D47" s="158" t="s">
        <v>278</v>
      </c>
      <c r="E47" s="162" t="s">
        <v>279</v>
      </c>
      <c r="F47" s="6"/>
      <c r="H47" s="6"/>
    </row>
    <row r="48" spans="1:8">
      <c r="A48" s="6"/>
      <c r="B48" s="161" t="s">
        <v>288</v>
      </c>
      <c r="C48" s="158" t="s">
        <v>293</v>
      </c>
      <c r="D48" s="158" t="s">
        <v>278</v>
      </c>
      <c r="E48" s="162" t="s">
        <v>279</v>
      </c>
      <c r="F48" s="6"/>
      <c r="H48" s="6"/>
    </row>
    <row r="49" spans="1:8">
      <c r="A49" s="6"/>
      <c r="B49" s="163" t="s">
        <v>288</v>
      </c>
      <c r="C49" s="159" t="s">
        <v>288</v>
      </c>
      <c r="D49" s="158" t="s">
        <v>278</v>
      </c>
      <c r="E49" s="164">
        <v>44456.78125</v>
      </c>
      <c r="F49" s="6"/>
      <c r="H49" s="6"/>
    </row>
    <row r="50" spans="1:8">
      <c r="A50" s="6"/>
      <c r="B50" s="165" t="s">
        <v>294</v>
      </c>
      <c r="C50" s="160" t="s">
        <v>295</v>
      </c>
      <c r="D50" s="158" t="s">
        <v>278</v>
      </c>
      <c r="E50" s="164">
        <v>44456.78125</v>
      </c>
      <c r="F50" s="6"/>
      <c r="H50" s="6"/>
    </row>
    <row r="51" spans="1:8">
      <c r="A51" s="6"/>
      <c r="B51" s="161" t="s">
        <v>296</v>
      </c>
      <c r="C51" s="158" t="s">
        <v>269</v>
      </c>
      <c r="D51" s="158" t="s">
        <v>278</v>
      </c>
      <c r="E51" s="162" t="s">
        <v>287</v>
      </c>
      <c r="F51" s="6"/>
      <c r="H51" s="6"/>
    </row>
    <row r="52" spans="1:8">
      <c r="A52" s="6"/>
      <c r="B52" s="161" t="s">
        <v>296</v>
      </c>
      <c r="C52" s="158" t="s">
        <v>297</v>
      </c>
      <c r="D52" s="158" t="s">
        <v>278</v>
      </c>
      <c r="E52" s="162" t="s">
        <v>279</v>
      </c>
      <c r="F52" s="6"/>
      <c r="H52" s="6"/>
    </row>
    <row r="53" spans="1:8">
      <c r="A53" s="6"/>
      <c r="B53" s="161" t="s">
        <v>298</v>
      </c>
      <c r="C53" s="158" t="s">
        <v>292</v>
      </c>
      <c r="D53" s="158" t="s">
        <v>257</v>
      </c>
      <c r="E53" s="162" t="s">
        <v>258</v>
      </c>
      <c r="F53" s="6"/>
      <c r="H53" s="6"/>
    </row>
    <row r="54" spans="1:8">
      <c r="A54" s="6"/>
      <c r="B54" s="161" t="s">
        <v>298</v>
      </c>
      <c r="C54" s="158" t="s">
        <v>260</v>
      </c>
      <c r="D54" s="158" t="s">
        <v>257</v>
      </c>
      <c r="E54" s="162" t="s">
        <v>258</v>
      </c>
      <c r="F54" s="6"/>
      <c r="H54" s="6"/>
    </row>
    <row r="55" spans="1:8">
      <c r="A55" s="6"/>
      <c r="B55" s="161" t="s">
        <v>298</v>
      </c>
      <c r="C55" s="158" t="s">
        <v>299</v>
      </c>
      <c r="D55" s="158" t="s">
        <v>257</v>
      </c>
      <c r="E55" s="162" t="s">
        <v>258</v>
      </c>
      <c r="F55" s="6"/>
      <c r="H55" s="6"/>
    </row>
    <row r="56" spans="1:8">
      <c r="A56" s="6"/>
      <c r="B56" s="161" t="s">
        <v>298</v>
      </c>
      <c r="C56" s="158" t="s">
        <v>283</v>
      </c>
      <c r="D56" s="158" t="s">
        <v>257</v>
      </c>
      <c r="E56" s="162" t="s">
        <v>258</v>
      </c>
      <c r="F56" s="6"/>
      <c r="H56" s="6"/>
    </row>
    <row r="57" spans="1:8">
      <c r="A57" s="6"/>
      <c r="B57" s="161" t="s">
        <v>298</v>
      </c>
      <c r="C57" s="158" t="s">
        <v>300</v>
      </c>
      <c r="D57" s="158" t="s">
        <v>257</v>
      </c>
      <c r="E57" s="162" t="s">
        <v>258</v>
      </c>
      <c r="F57" s="6"/>
      <c r="H57" s="6"/>
    </row>
    <row r="58" spans="1:8">
      <c r="A58" s="6"/>
      <c r="B58" s="161" t="s">
        <v>298</v>
      </c>
      <c r="C58" s="158" t="s">
        <v>301</v>
      </c>
      <c r="D58" s="158" t="s">
        <v>257</v>
      </c>
      <c r="E58" s="162" t="s">
        <v>258</v>
      </c>
      <c r="F58" s="6"/>
      <c r="H58" s="6"/>
    </row>
    <row r="59" spans="1:8">
      <c r="A59" s="6"/>
      <c r="B59" s="161" t="s">
        <v>298</v>
      </c>
      <c r="C59" s="158" t="s">
        <v>302</v>
      </c>
      <c r="D59" s="158" t="s">
        <v>257</v>
      </c>
      <c r="E59" s="162" t="s">
        <v>258</v>
      </c>
      <c r="F59" s="6"/>
      <c r="H59" s="6"/>
    </row>
    <row r="60" spans="1:8">
      <c r="A60" s="6"/>
      <c r="B60" s="161" t="s">
        <v>298</v>
      </c>
      <c r="C60" s="158" t="s">
        <v>303</v>
      </c>
      <c r="D60" s="158" t="s">
        <v>257</v>
      </c>
      <c r="E60" s="162" t="s">
        <v>258</v>
      </c>
      <c r="F60" s="6"/>
      <c r="H60" s="6"/>
    </row>
    <row r="61" spans="1:8">
      <c r="A61" s="6"/>
      <c r="B61" s="161" t="s">
        <v>298</v>
      </c>
      <c r="C61" s="158" t="s">
        <v>304</v>
      </c>
      <c r="D61" s="158" t="s">
        <v>257</v>
      </c>
      <c r="E61" s="162" t="s">
        <v>258</v>
      </c>
      <c r="F61" s="6"/>
      <c r="H61" s="6"/>
    </row>
    <row r="62" spans="1:8">
      <c r="A62" s="6"/>
      <c r="B62" s="161" t="s">
        <v>298</v>
      </c>
      <c r="C62" s="158" t="s">
        <v>301</v>
      </c>
      <c r="D62" s="158" t="s">
        <v>257</v>
      </c>
      <c r="E62" s="162" t="s">
        <v>258</v>
      </c>
      <c r="F62" s="6"/>
      <c r="H62" s="6"/>
    </row>
    <row r="63" spans="1:8">
      <c r="A63" s="6"/>
      <c r="B63" s="163" t="s">
        <v>298</v>
      </c>
      <c r="C63" s="159" t="s">
        <v>305</v>
      </c>
      <c r="D63" s="158" t="s">
        <v>257</v>
      </c>
      <c r="E63" s="164">
        <v>44457.557638888888</v>
      </c>
      <c r="F63" s="6"/>
      <c r="H63" s="6"/>
    </row>
    <row r="64" spans="1:8">
      <c r="A64" s="6"/>
      <c r="B64" s="163" t="s">
        <v>298</v>
      </c>
      <c r="C64" s="159" t="s">
        <v>306</v>
      </c>
      <c r="D64" s="158" t="s">
        <v>257</v>
      </c>
      <c r="E64" s="164">
        <v>44457.559027777781</v>
      </c>
      <c r="F64" s="6"/>
      <c r="H64" s="6"/>
    </row>
    <row r="65" spans="1:8">
      <c r="A65" s="6"/>
      <c r="B65" s="163" t="s">
        <v>298</v>
      </c>
      <c r="C65" s="159" t="s">
        <v>307</v>
      </c>
      <c r="D65" s="158" t="s">
        <v>257</v>
      </c>
      <c r="E65" s="164">
        <v>44457.5625</v>
      </c>
      <c r="F65" s="6"/>
      <c r="H65" s="6"/>
    </row>
    <row r="66" spans="1:8">
      <c r="A66" s="6"/>
      <c r="B66" s="163" t="s">
        <v>298</v>
      </c>
      <c r="C66" s="159" t="s">
        <v>308</v>
      </c>
      <c r="D66" s="158" t="s">
        <v>257</v>
      </c>
      <c r="E66" s="164">
        <v>44457.565972222219</v>
      </c>
      <c r="F66" s="6"/>
      <c r="H66" s="6"/>
    </row>
    <row r="67" spans="1:8">
      <c r="A67" s="6"/>
      <c r="B67" s="163" t="s">
        <v>298</v>
      </c>
      <c r="C67" s="159" t="s">
        <v>309</v>
      </c>
      <c r="D67" s="158" t="s">
        <v>257</v>
      </c>
      <c r="E67" s="164">
        <v>44457.569444444445</v>
      </c>
      <c r="F67" s="6"/>
      <c r="H67" s="6"/>
    </row>
    <row r="68" spans="1:8">
      <c r="A68" s="6"/>
      <c r="B68" s="163" t="s">
        <v>298</v>
      </c>
      <c r="C68" s="159" t="s">
        <v>310</v>
      </c>
      <c r="D68" s="158" t="s">
        <v>257</v>
      </c>
      <c r="E68" s="164">
        <v>44457.572916666664</v>
      </c>
      <c r="F68" s="6"/>
      <c r="H68" s="6"/>
    </row>
    <row r="69" spans="1:8">
      <c r="A69" s="6"/>
      <c r="B69" s="163" t="s">
        <v>298</v>
      </c>
      <c r="C69" s="159" t="s">
        <v>311</v>
      </c>
      <c r="D69" s="158" t="s">
        <v>257</v>
      </c>
      <c r="E69" s="164">
        <v>44457.576388888891</v>
      </c>
      <c r="F69" s="6"/>
      <c r="H69" s="6"/>
    </row>
    <row r="70" spans="1:8">
      <c r="A70" s="6"/>
      <c r="B70" s="161" t="s">
        <v>312</v>
      </c>
      <c r="C70" s="158" t="s">
        <v>313</v>
      </c>
      <c r="D70" s="158" t="s">
        <v>278</v>
      </c>
      <c r="E70" s="162" t="s">
        <v>258</v>
      </c>
      <c r="F70" s="6"/>
      <c r="H70" s="6"/>
    </row>
    <row r="71" spans="1:8">
      <c r="A71" s="6"/>
      <c r="B71" s="161" t="s">
        <v>314</v>
      </c>
      <c r="C71" s="158" t="s">
        <v>313</v>
      </c>
      <c r="D71" s="158" t="s">
        <v>315</v>
      </c>
      <c r="E71" s="162" t="s">
        <v>279</v>
      </c>
      <c r="F71" s="6"/>
      <c r="H71" s="6"/>
    </row>
    <row r="72" spans="1:8">
      <c r="A72" s="6"/>
      <c r="B72" s="161" t="s">
        <v>314</v>
      </c>
      <c r="C72" s="158" t="s">
        <v>267</v>
      </c>
      <c r="D72" s="158" t="s">
        <v>315</v>
      </c>
      <c r="E72" s="162" t="s">
        <v>279</v>
      </c>
      <c r="F72" s="6"/>
      <c r="H72" s="6"/>
    </row>
    <row r="73" spans="1:8">
      <c r="A73" s="6"/>
      <c r="B73" s="161" t="s">
        <v>314</v>
      </c>
      <c r="C73" s="158" t="s">
        <v>316</v>
      </c>
      <c r="D73" s="158" t="s">
        <v>315</v>
      </c>
      <c r="E73" s="162" t="s">
        <v>279</v>
      </c>
      <c r="F73" s="6"/>
      <c r="H73" s="6"/>
    </row>
    <row r="74" spans="1:8">
      <c r="A74" s="6"/>
      <c r="B74" s="161" t="s">
        <v>314</v>
      </c>
      <c r="C74" s="158" t="s">
        <v>293</v>
      </c>
      <c r="D74" s="158" t="s">
        <v>315</v>
      </c>
      <c r="E74" s="162" t="s">
        <v>279</v>
      </c>
      <c r="F74" s="6"/>
      <c r="H74" s="6"/>
    </row>
    <row r="75" spans="1:8">
      <c r="A75" s="6"/>
      <c r="B75" s="161" t="s">
        <v>314</v>
      </c>
      <c r="C75" s="158" t="s">
        <v>317</v>
      </c>
      <c r="D75" s="158" t="s">
        <v>315</v>
      </c>
      <c r="E75" s="162" t="s">
        <v>279</v>
      </c>
      <c r="F75" s="6"/>
      <c r="H75" s="6"/>
    </row>
    <row r="76" spans="1:8">
      <c r="A76" s="6"/>
      <c r="B76" s="161" t="s">
        <v>314</v>
      </c>
      <c r="C76" s="158" t="s">
        <v>283</v>
      </c>
      <c r="D76" s="158" t="s">
        <v>315</v>
      </c>
      <c r="E76" s="162" t="s">
        <v>279</v>
      </c>
      <c r="F76" s="6"/>
      <c r="H76" s="6"/>
    </row>
    <row r="77" spans="1:8">
      <c r="A77" s="6"/>
      <c r="B77" s="161" t="s">
        <v>314</v>
      </c>
      <c r="C77" s="158" t="s">
        <v>283</v>
      </c>
      <c r="D77" s="158" t="s">
        <v>315</v>
      </c>
      <c r="E77" s="162" t="s">
        <v>279</v>
      </c>
      <c r="F77" s="6"/>
      <c r="H77" s="6"/>
    </row>
    <row r="78" spans="1:8">
      <c r="A78" s="6"/>
      <c r="B78" s="161" t="s">
        <v>314</v>
      </c>
      <c r="C78" s="158" t="s">
        <v>318</v>
      </c>
      <c r="D78" s="158" t="s">
        <v>315</v>
      </c>
      <c r="E78" s="162" t="s">
        <v>279</v>
      </c>
      <c r="F78" s="6"/>
      <c r="H78" s="6"/>
    </row>
    <row r="79" spans="1:8">
      <c r="A79" s="6"/>
      <c r="B79" s="161" t="s">
        <v>314</v>
      </c>
      <c r="C79" s="158" t="s">
        <v>280</v>
      </c>
      <c r="D79" s="158" t="s">
        <v>315</v>
      </c>
      <c r="E79" s="162" t="s">
        <v>279</v>
      </c>
      <c r="F79" s="6"/>
      <c r="H79" s="6"/>
    </row>
    <row r="80" spans="1:8">
      <c r="A80" s="6"/>
      <c r="B80" s="161" t="s">
        <v>314</v>
      </c>
      <c r="C80" s="158" t="s">
        <v>260</v>
      </c>
      <c r="D80" s="158" t="s">
        <v>315</v>
      </c>
      <c r="E80" s="162" t="s">
        <v>279</v>
      </c>
      <c r="F80" s="6"/>
      <c r="H80" s="6"/>
    </row>
    <row r="81" spans="1:8">
      <c r="A81" s="6"/>
      <c r="B81" s="161" t="s">
        <v>314</v>
      </c>
      <c r="C81" s="158" t="s">
        <v>319</v>
      </c>
      <c r="D81" s="158" t="s">
        <v>315</v>
      </c>
      <c r="E81" s="162" t="s">
        <v>279</v>
      </c>
      <c r="F81" s="6"/>
      <c r="H81" s="6"/>
    </row>
    <row r="82" spans="1:8">
      <c r="A82" s="6"/>
      <c r="B82" s="161" t="s">
        <v>314</v>
      </c>
      <c r="C82" s="158" t="s">
        <v>281</v>
      </c>
      <c r="D82" s="158" t="s">
        <v>315</v>
      </c>
      <c r="E82" s="162" t="s">
        <v>279</v>
      </c>
      <c r="F82" s="6"/>
      <c r="H82" s="6"/>
    </row>
    <row r="83" spans="1:8">
      <c r="A83" s="6"/>
      <c r="B83" s="163" t="s">
        <v>314</v>
      </c>
      <c r="C83" s="159" t="s">
        <v>320</v>
      </c>
      <c r="D83" s="158" t="s">
        <v>315</v>
      </c>
      <c r="E83" s="164">
        <v>44456.770833333336</v>
      </c>
      <c r="F83" s="6"/>
      <c r="H83" s="6"/>
    </row>
    <row r="84" spans="1:8">
      <c r="A84" s="6"/>
      <c r="B84" s="163" t="s">
        <v>314</v>
      </c>
      <c r="C84" s="159" t="s">
        <v>321</v>
      </c>
      <c r="D84" s="158" t="s">
        <v>315</v>
      </c>
      <c r="E84" s="164">
        <v>44456.770833333336</v>
      </c>
      <c r="F84" s="6"/>
      <c r="H84" s="6"/>
    </row>
    <row r="85" spans="1:8">
      <c r="A85" s="6"/>
      <c r="B85" s="165" t="s">
        <v>322</v>
      </c>
      <c r="C85" s="160" t="s">
        <v>323</v>
      </c>
      <c r="D85" s="158" t="s">
        <v>257</v>
      </c>
      <c r="E85" s="164">
        <v>44456.802083333336</v>
      </c>
      <c r="F85" s="6"/>
      <c r="H85" s="6"/>
    </row>
    <row r="86" spans="1:8">
      <c r="A86" s="6"/>
      <c r="B86" s="161" t="s">
        <v>324</v>
      </c>
      <c r="C86" s="158" t="s">
        <v>325</v>
      </c>
      <c r="D86" s="158" t="s">
        <v>257</v>
      </c>
      <c r="E86" s="162" t="s">
        <v>279</v>
      </c>
      <c r="F86" s="6"/>
      <c r="H86" s="6"/>
    </row>
    <row r="87" spans="1:8">
      <c r="A87" s="6"/>
      <c r="B87" s="161" t="s">
        <v>326</v>
      </c>
      <c r="C87" s="158" t="s">
        <v>327</v>
      </c>
      <c r="D87" s="158" t="s">
        <v>257</v>
      </c>
      <c r="E87" s="162" t="s">
        <v>279</v>
      </c>
      <c r="F87" s="6"/>
      <c r="H87" s="6"/>
    </row>
    <row r="88" spans="1:8">
      <c r="A88" s="6"/>
      <c r="B88" s="161" t="s">
        <v>326</v>
      </c>
      <c r="C88" s="158" t="s">
        <v>328</v>
      </c>
      <c r="D88" s="158" t="s">
        <v>257</v>
      </c>
      <c r="E88" s="162" t="s">
        <v>279</v>
      </c>
      <c r="F88" s="6"/>
      <c r="H88" s="6"/>
    </row>
    <row r="89" spans="1:8">
      <c r="A89" s="6"/>
      <c r="B89" s="161" t="s">
        <v>326</v>
      </c>
      <c r="C89" s="158" t="s">
        <v>260</v>
      </c>
      <c r="D89" s="158" t="s">
        <v>257</v>
      </c>
      <c r="E89" s="162" t="s">
        <v>279</v>
      </c>
      <c r="F89" s="6"/>
      <c r="H89" s="6"/>
    </row>
    <row r="90" spans="1:8">
      <c r="A90" s="6"/>
      <c r="B90" s="161" t="s">
        <v>326</v>
      </c>
      <c r="C90" s="158" t="s">
        <v>329</v>
      </c>
      <c r="D90" s="158" t="s">
        <v>257</v>
      </c>
      <c r="E90" s="162" t="s">
        <v>279</v>
      </c>
      <c r="F90" s="6"/>
      <c r="H90" s="6"/>
    </row>
    <row r="91" spans="1:8">
      <c r="A91" s="6"/>
      <c r="B91" s="161" t="s">
        <v>326</v>
      </c>
      <c r="C91" s="158" t="s">
        <v>283</v>
      </c>
      <c r="D91" s="158" t="s">
        <v>257</v>
      </c>
      <c r="E91" s="162" t="s">
        <v>279</v>
      </c>
      <c r="F91" s="6"/>
      <c r="H91" s="6"/>
    </row>
    <row r="92" spans="1:8">
      <c r="A92" s="6"/>
      <c r="B92" s="161" t="s">
        <v>326</v>
      </c>
      <c r="C92" s="158" t="s">
        <v>292</v>
      </c>
      <c r="D92" s="158" t="s">
        <v>257</v>
      </c>
      <c r="E92" s="162" t="s">
        <v>279</v>
      </c>
      <c r="F92" s="6"/>
      <c r="H92" s="6"/>
    </row>
    <row r="93" spans="1:8">
      <c r="A93" s="6"/>
      <c r="B93" s="161" t="s">
        <v>326</v>
      </c>
      <c r="C93" s="158" t="s">
        <v>330</v>
      </c>
      <c r="D93" s="158" t="s">
        <v>257</v>
      </c>
      <c r="E93" s="162" t="s">
        <v>279</v>
      </c>
      <c r="F93" s="6"/>
      <c r="H93" s="6"/>
    </row>
    <row r="94" spans="1:8">
      <c r="A94" s="6"/>
      <c r="B94" s="161" t="s">
        <v>326</v>
      </c>
      <c r="C94" s="158" t="s">
        <v>292</v>
      </c>
      <c r="D94" s="158" t="s">
        <v>257</v>
      </c>
      <c r="E94" s="162" t="s">
        <v>279</v>
      </c>
      <c r="F94" s="6"/>
      <c r="H94" s="6"/>
    </row>
    <row r="95" spans="1:8">
      <c r="A95" s="6"/>
      <c r="B95" s="161" t="s">
        <v>326</v>
      </c>
      <c r="C95" s="158" t="s">
        <v>331</v>
      </c>
      <c r="D95" s="158" t="s">
        <v>257</v>
      </c>
      <c r="E95" s="162" t="s">
        <v>279</v>
      </c>
      <c r="F95" s="6"/>
      <c r="H95" s="6"/>
    </row>
    <row r="96" spans="1:8">
      <c r="A96" s="6"/>
      <c r="B96" s="161" t="s">
        <v>326</v>
      </c>
      <c r="C96" s="158" t="s">
        <v>332</v>
      </c>
      <c r="D96" s="158" t="s">
        <v>257</v>
      </c>
      <c r="E96" s="162" t="s">
        <v>279</v>
      </c>
      <c r="F96" s="6"/>
      <c r="H96" s="6"/>
    </row>
    <row r="97" spans="1:8">
      <c r="A97" s="6"/>
      <c r="B97" s="161" t="s">
        <v>326</v>
      </c>
      <c r="C97" s="158" t="s">
        <v>286</v>
      </c>
      <c r="D97" s="158" t="s">
        <v>257</v>
      </c>
      <c r="E97" s="162" t="s">
        <v>279</v>
      </c>
      <c r="F97" s="6"/>
      <c r="H97" s="6"/>
    </row>
    <row r="98" spans="1:8">
      <c r="A98" s="6"/>
      <c r="B98" s="163" t="s">
        <v>326</v>
      </c>
      <c r="C98" s="159" t="s">
        <v>333</v>
      </c>
      <c r="D98" s="158" t="s">
        <v>257</v>
      </c>
      <c r="E98" s="164">
        <v>44456.801388888889</v>
      </c>
      <c r="F98" s="6"/>
      <c r="H98" s="6"/>
    </row>
    <row r="99" spans="1:8">
      <c r="A99" s="6"/>
      <c r="B99" s="163" t="s">
        <v>326</v>
      </c>
      <c r="C99" s="159" t="s">
        <v>334</v>
      </c>
      <c r="D99" s="158" t="s">
        <v>257</v>
      </c>
      <c r="E99" s="164">
        <v>44456.804166666669</v>
      </c>
      <c r="F99" s="6"/>
      <c r="H99" s="6"/>
    </row>
    <row r="100" spans="1:8">
      <c r="A100" s="6"/>
      <c r="B100" s="163" t="s">
        <v>326</v>
      </c>
      <c r="C100" s="159" t="s">
        <v>335</v>
      </c>
      <c r="D100" s="158" t="s">
        <v>257</v>
      </c>
      <c r="E100" s="164">
        <v>44456.805555555555</v>
      </c>
      <c r="F100" s="6"/>
      <c r="H100" s="6"/>
    </row>
    <row r="101" spans="1:8">
      <c r="A101" s="6"/>
      <c r="B101" s="163" t="s">
        <v>326</v>
      </c>
      <c r="C101" s="159" t="s">
        <v>336</v>
      </c>
      <c r="D101" s="158" t="s">
        <v>257</v>
      </c>
      <c r="E101" s="164">
        <v>44456.808333333334</v>
      </c>
      <c r="F101" s="6"/>
      <c r="H101" s="6"/>
    </row>
    <row r="102" spans="1:8">
      <c r="A102" s="6"/>
      <c r="B102" s="163" t="s">
        <v>326</v>
      </c>
      <c r="C102" s="159" t="s">
        <v>337</v>
      </c>
      <c r="D102" s="158" t="s">
        <v>257</v>
      </c>
      <c r="E102" s="164">
        <v>44456.811111111114</v>
      </c>
      <c r="F102" s="6"/>
      <c r="H102" s="6"/>
    </row>
    <row r="103" spans="1:8">
      <c r="A103" s="6"/>
      <c r="B103" s="163" t="s">
        <v>326</v>
      </c>
      <c r="C103" s="159" t="s">
        <v>338</v>
      </c>
      <c r="D103" s="158" t="s">
        <v>257</v>
      </c>
      <c r="E103" s="164">
        <v>44456.813194444447</v>
      </c>
      <c r="F103" s="6"/>
      <c r="H103" s="6"/>
    </row>
    <row r="104" spans="1:8">
      <c r="A104" s="6"/>
      <c r="B104" s="161" t="s">
        <v>339</v>
      </c>
      <c r="C104" s="158" t="s">
        <v>340</v>
      </c>
      <c r="D104" s="158" t="s">
        <v>257</v>
      </c>
      <c r="E104" s="162" t="s">
        <v>279</v>
      </c>
      <c r="F104" s="6"/>
      <c r="H104" s="6"/>
    </row>
    <row r="105" spans="1:8">
      <c r="A105" s="6"/>
      <c r="B105" s="161" t="s">
        <v>339</v>
      </c>
      <c r="C105" s="158" t="s">
        <v>341</v>
      </c>
      <c r="D105" s="158" t="s">
        <v>257</v>
      </c>
      <c r="E105" s="162" t="s">
        <v>279</v>
      </c>
      <c r="F105" s="6"/>
      <c r="H105" s="6"/>
    </row>
    <row r="106" spans="1:8">
      <c r="A106" s="6"/>
      <c r="B106" s="161" t="s">
        <v>339</v>
      </c>
      <c r="C106" s="158" t="s">
        <v>342</v>
      </c>
      <c r="D106" s="158" t="s">
        <v>257</v>
      </c>
      <c r="E106" s="162" t="s">
        <v>279</v>
      </c>
      <c r="F106" s="6"/>
      <c r="H106" s="6"/>
    </row>
    <row r="107" spans="1:8">
      <c r="A107" s="6"/>
      <c r="B107" s="161" t="s">
        <v>339</v>
      </c>
      <c r="C107" s="158" t="s">
        <v>343</v>
      </c>
      <c r="D107" s="158" t="s">
        <v>257</v>
      </c>
      <c r="E107" s="162" t="s">
        <v>279</v>
      </c>
      <c r="F107" s="6"/>
      <c r="H107" s="6"/>
    </row>
    <row r="108" spans="1:8">
      <c r="A108" s="6"/>
      <c r="B108" s="161" t="s">
        <v>339</v>
      </c>
      <c r="C108" s="158" t="s">
        <v>344</v>
      </c>
      <c r="D108" s="158" t="s">
        <v>257</v>
      </c>
      <c r="E108" s="162" t="s">
        <v>279</v>
      </c>
      <c r="F108" s="6"/>
      <c r="H108" s="6"/>
    </row>
    <row r="109" spans="1:8">
      <c r="A109" s="6"/>
      <c r="B109" s="161" t="s">
        <v>339</v>
      </c>
      <c r="C109" s="158" t="s">
        <v>267</v>
      </c>
      <c r="D109" s="158" t="s">
        <v>257</v>
      </c>
      <c r="E109" s="162" t="s">
        <v>279</v>
      </c>
      <c r="F109" s="6"/>
      <c r="H109" s="6"/>
    </row>
    <row r="110" spans="1:8">
      <c r="A110" s="6"/>
      <c r="B110" s="161" t="s">
        <v>339</v>
      </c>
      <c r="C110" s="158" t="s">
        <v>345</v>
      </c>
      <c r="D110" s="158" t="s">
        <v>257</v>
      </c>
      <c r="E110" s="162" t="s">
        <v>279</v>
      </c>
      <c r="F110" s="6"/>
      <c r="H110" s="6"/>
    </row>
    <row r="111" spans="1:8">
      <c r="A111" s="6"/>
      <c r="B111" s="161" t="s">
        <v>339</v>
      </c>
      <c r="C111" s="158" t="s">
        <v>283</v>
      </c>
      <c r="D111" s="158" t="s">
        <v>257</v>
      </c>
      <c r="E111" s="162" t="s">
        <v>279</v>
      </c>
      <c r="F111" s="6"/>
      <c r="H111" s="6"/>
    </row>
    <row r="112" spans="1:8">
      <c r="A112" s="6"/>
      <c r="B112" s="161" t="s">
        <v>339</v>
      </c>
      <c r="C112" s="158" t="s">
        <v>346</v>
      </c>
      <c r="D112" s="158" t="s">
        <v>257</v>
      </c>
      <c r="E112" s="162" t="s">
        <v>279</v>
      </c>
      <c r="F112" s="6"/>
      <c r="H112" s="6"/>
    </row>
    <row r="113" spans="1:8">
      <c r="A113" s="6"/>
      <c r="B113" s="161" t="s">
        <v>339</v>
      </c>
      <c r="C113" s="158" t="s">
        <v>260</v>
      </c>
      <c r="D113" s="158" t="s">
        <v>257</v>
      </c>
      <c r="E113" s="162" t="s">
        <v>279</v>
      </c>
      <c r="F113" s="6"/>
      <c r="H113" s="6"/>
    </row>
    <row r="114" spans="1:8">
      <c r="A114" s="6"/>
      <c r="B114" s="161" t="s">
        <v>339</v>
      </c>
      <c r="C114" s="158" t="s">
        <v>260</v>
      </c>
      <c r="D114" s="158" t="s">
        <v>257</v>
      </c>
      <c r="E114" s="162" t="s">
        <v>279</v>
      </c>
      <c r="F114" s="6"/>
      <c r="H114" s="6"/>
    </row>
    <row r="115" spans="1:8">
      <c r="A115" s="6"/>
      <c r="B115" s="161" t="s">
        <v>339</v>
      </c>
      <c r="C115" s="158" t="s">
        <v>347</v>
      </c>
      <c r="D115" s="158" t="s">
        <v>257</v>
      </c>
      <c r="E115" s="162" t="s">
        <v>279</v>
      </c>
      <c r="F115" s="6"/>
      <c r="H115" s="6"/>
    </row>
    <row r="116" spans="1:8">
      <c r="A116" s="6"/>
      <c r="B116" s="161" t="s">
        <v>339</v>
      </c>
      <c r="C116" s="158" t="s">
        <v>341</v>
      </c>
      <c r="D116" s="158" t="s">
        <v>257</v>
      </c>
      <c r="E116" s="162" t="s">
        <v>279</v>
      </c>
      <c r="F116" s="6"/>
      <c r="H116" s="6"/>
    </row>
    <row r="117" spans="1:8">
      <c r="A117" s="6"/>
      <c r="B117" s="161" t="s">
        <v>339</v>
      </c>
      <c r="C117" s="158" t="s">
        <v>329</v>
      </c>
      <c r="D117" s="158" t="s">
        <v>257</v>
      </c>
      <c r="E117" s="162" t="s">
        <v>279</v>
      </c>
      <c r="F117" s="6"/>
      <c r="H117" s="6"/>
    </row>
    <row r="118" spans="1:8">
      <c r="A118" s="6"/>
      <c r="B118" s="161" t="s">
        <v>339</v>
      </c>
      <c r="C118" s="158" t="s">
        <v>283</v>
      </c>
      <c r="D118" s="158" t="s">
        <v>257</v>
      </c>
      <c r="E118" s="162" t="s">
        <v>279</v>
      </c>
      <c r="F118" s="6"/>
      <c r="H118" s="6"/>
    </row>
    <row r="119" spans="1:8">
      <c r="A119" s="6"/>
      <c r="B119" s="161" t="s">
        <v>339</v>
      </c>
      <c r="C119" s="158" t="s">
        <v>348</v>
      </c>
      <c r="D119" s="158" t="s">
        <v>257</v>
      </c>
      <c r="E119" s="162" t="s">
        <v>279</v>
      </c>
      <c r="F119" s="6"/>
      <c r="H119" s="6"/>
    </row>
    <row r="120" spans="1:8">
      <c r="A120" s="6"/>
      <c r="B120" s="163" t="s">
        <v>339</v>
      </c>
      <c r="C120" s="159" t="s">
        <v>349</v>
      </c>
      <c r="D120" s="158" t="s">
        <v>257</v>
      </c>
      <c r="E120" s="164">
        <v>44456.790277777778</v>
      </c>
      <c r="F120" s="6"/>
      <c r="H120" s="6"/>
    </row>
    <row r="121" spans="1:8">
      <c r="A121" s="6"/>
      <c r="B121" s="163" t="s">
        <v>339</v>
      </c>
      <c r="C121" s="159" t="s">
        <v>350</v>
      </c>
      <c r="D121" s="158" t="s">
        <v>257</v>
      </c>
      <c r="E121" s="164">
        <v>44456.787499999999</v>
      </c>
      <c r="F121" s="6"/>
      <c r="H121" s="6"/>
    </row>
    <row r="122" spans="1:8">
      <c r="A122" s="6"/>
      <c r="B122" s="163" t="s">
        <v>339</v>
      </c>
      <c r="C122" s="159" t="s">
        <v>351</v>
      </c>
      <c r="D122" s="158" t="s">
        <v>257</v>
      </c>
      <c r="E122" s="164">
        <v>44456.788888888892</v>
      </c>
      <c r="F122" s="6"/>
      <c r="H122" s="6"/>
    </row>
    <row r="123" spans="1:8">
      <c r="A123" s="6"/>
      <c r="B123" s="163" t="s">
        <v>339</v>
      </c>
      <c r="C123" s="159" t="s">
        <v>352</v>
      </c>
      <c r="D123" s="158" t="s">
        <v>257</v>
      </c>
      <c r="E123" s="164">
        <v>44456.784722222219</v>
      </c>
      <c r="F123" s="6"/>
      <c r="H123" s="6"/>
    </row>
    <row r="124" spans="1:8">
      <c r="A124" s="6"/>
      <c r="B124" s="161" t="s">
        <v>353</v>
      </c>
      <c r="C124" s="158" t="s">
        <v>267</v>
      </c>
      <c r="D124" s="158" t="s">
        <v>315</v>
      </c>
      <c r="E124" s="162" t="s">
        <v>258</v>
      </c>
      <c r="F124" s="6"/>
      <c r="H124" s="6"/>
    </row>
    <row r="125" spans="1:8">
      <c r="A125" s="6"/>
      <c r="B125" s="161" t="s">
        <v>353</v>
      </c>
      <c r="C125" s="158" t="s">
        <v>264</v>
      </c>
      <c r="D125" s="158" t="s">
        <v>315</v>
      </c>
      <c r="E125" s="162" t="s">
        <v>265</v>
      </c>
      <c r="F125" s="6"/>
      <c r="H125" s="6"/>
    </row>
    <row r="126" spans="1:8">
      <c r="A126" s="6"/>
      <c r="B126" s="161" t="s">
        <v>353</v>
      </c>
      <c r="C126" s="158" t="s">
        <v>292</v>
      </c>
      <c r="D126" s="158" t="s">
        <v>315</v>
      </c>
      <c r="E126" s="162" t="s">
        <v>258</v>
      </c>
      <c r="F126" s="6"/>
      <c r="H126" s="6"/>
    </row>
    <row r="127" spans="1:8">
      <c r="A127" s="6"/>
      <c r="B127" s="161" t="s">
        <v>353</v>
      </c>
      <c r="C127" s="158" t="s">
        <v>286</v>
      </c>
      <c r="D127" s="158" t="s">
        <v>315</v>
      </c>
      <c r="E127" s="162" t="s">
        <v>258</v>
      </c>
      <c r="F127" s="6"/>
      <c r="H127" s="6"/>
    </row>
    <row r="128" spans="1:8">
      <c r="A128" s="6"/>
      <c r="B128" s="161" t="s">
        <v>353</v>
      </c>
      <c r="C128" s="158" t="s">
        <v>347</v>
      </c>
      <c r="D128" s="158" t="s">
        <v>315</v>
      </c>
      <c r="E128" s="162" t="s">
        <v>258</v>
      </c>
      <c r="F128" s="6"/>
      <c r="H128" s="6"/>
    </row>
    <row r="129" spans="1:8">
      <c r="A129" s="6"/>
      <c r="B129" s="161" t="s">
        <v>353</v>
      </c>
      <c r="C129" s="158" t="s">
        <v>354</v>
      </c>
      <c r="D129" s="158" t="s">
        <v>315</v>
      </c>
      <c r="E129" s="162" t="s">
        <v>258</v>
      </c>
      <c r="F129" s="6"/>
      <c r="H129" s="6"/>
    </row>
    <row r="130" spans="1:8">
      <c r="A130" s="6"/>
      <c r="B130" s="161" t="s">
        <v>353</v>
      </c>
      <c r="C130" s="158" t="s">
        <v>355</v>
      </c>
      <c r="D130" s="158" t="s">
        <v>315</v>
      </c>
      <c r="E130" s="162" t="s">
        <v>258</v>
      </c>
      <c r="F130" s="6"/>
      <c r="H130" s="6"/>
    </row>
    <row r="131" spans="1:8">
      <c r="A131" s="6"/>
      <c r="B131" s="161" t="s">
        <v>353</v>
      </c>
      <c r="C131" s="158" t="s">
        <v>356</v>
      </c>
      <c r="D131" s="158" t="s">
        <v>315</v>
      </c>
      <c r="E131" s="162" t="s">
        <v>258</v>
      </c>
      <c r="F131" s="6"/>
      <c r="H131" s="6"/>
    </row>
    <row r="132" spans="1:8">
      <c r="A132" s="6"/>
      <c r="B132" s="163" t="s">
        <v>353</v>
      </c>
      <c r="C132" s="159" t="s">
        <v>357</v>
      </c>
      <c r="D132" s="158" t="s">
        <v>315</v>
      </c>
      <c r="E132" s="164">
        <v>44457.5625</v>
      </c>
      <c r="F132" s="6"/>
      <c r="H132" s="6"/>
    </row>
    <row r="133" spans="1:8">
      <c r="A133" s="6"/>
      <c r="B133" s="163" t="s">
        <v>353</v>
      </c>
      <c r="C133" s="159" t="s">
        <v>358</v>
      </c>
      <c r="D133" s="158" t="s">
        <v>315</v>
      </c>
      <c r="E133" s="164">
        <v>44457.565972222219</v>
      </c>
      <c r="F133" s="6"/>
      <c r="H133" s="6"/>
    </row>
    <row r="134" spans="1:8">
      <c r="A134" s="6"/>
      <c r="B134" s="161" t="s">
        <v>359</v>
      </c>
      <c r="C134" s="158" t="s">
        <v>264</v>
      </c>
      <c r="D134" s="158" t="s">
        <v>257</v>
      </c>
      <c r="E134" s="162" t="s">
        <v>279</v>
      </c>
      <c r="F134" s="6"/>
      <c r="H134" s="6"/>
    </row>
    <row r="135" spans="1:8">
      <c r="A135" s="6"/>
      <c r="B135" s="161" t="s">
        <v>359</v>
      </c>
      <c r="C135" s="158" t="s">
        <v>360</v>
      </c>
      <c r="D135" s="158" t="s">
        <v>257</v>
      </c>
      <c r="E135" s="162" t="s">
        <v>279</v>
      </c>
      <c r="F135" s="6"/>
      <c r="H135" s="6"/>
    </row>
    <row r="136" spans="1:8">
      <c r="A136" s="6"/>
      <c r="B136" s="161" t="s">
        <v>359</v>
      </c>
      <c r="C136" s="158" t="s">
        <v>361</v>
      </c>
      <c r="D136" s="158" t="s">
        <v>257</v>
      </c>
      <c r="E136" s="162" t="s">
        <v>279</v>
      </c>
      <c r="F136" s="6"/>
      <c r="H136" s="6"/>
    </row>
    <row r="137" spans="1:8">
      <c r="A137" s="6"/>
      <c r="B137" s="161" t="s">
        <v>359</v>
      </c>
      <c r="C137" s="158" t="s">
        <v>362</v>
      </c>
      <c r="D137" s="158" t="s">
        <v>257</v>
      </c>
      <c r="E137" s="162" t="s">
        <v>279</v>
      </c>
      <c r="F137" s="6"/>
      <c r="H137" s="6"/>
    </row>
    <row r="138" spans="1:8">
      <c r="A138" s="6"/>
      <c r="B138" s="161" t="s">
        <v>359</v>
      </c>
      <c r="C138" s="158" t="s">
        <v>363</v>
      </c>
      <c r="D138" s="158" t="s">
        <v>257</v>
      </c>
      <c r="E138" s="162" t="s">
        <v>279</v>
      </c>
      <c r="F138" s="6"/>
      <c r="H138" s="6"/>
    </row>
    <row r="139" spans="1:8">
      <c r="A139" s="6"/>
      <c r="B139" s="161" t="s">
        <v>359</v>
      </c>
      <c r="C139" s="158" t="s">
        <v>364</v>
      </c>
      <c r="D139" s="158" t="s">
        <v>257</v>
      </c>
      <c r="E139" s="162" t="s">
        <v>279</v>
      </c>
      <c r="F139" s="6"/>
      <c r="H139" s="6"/>
    </row>
    <row r="140" spans="1:8">
      <c r="A140" s="6"/>
      <c r="B140" s="161" t="s">
        <v>359</v>
      </c>
      <c r="C140" s="158" t="s">
        <v>260</v>
      </c>
      <c r="D140" s="158" t="s">
        <v>257</v>
      </c>
      <c r="E140" s="162" t="s">
        <v>279</v>
      </c>
      <c r="F140" s="6"/>
      <c r="H140" s="6"/>
    </row>
    <row r="141" spans="1:8">
      <c r="A141" s="6"/>
      <c r="B141" s="161" t="s">
        <v>359</v>
      </c>
      <c r="C141" s="158" t="s">
        <v>260</v>
      </c>
      <c r="D141" s="158" t="s">
        <v>257</v>
      </c>
      <c r="E141" s="162" t="s">
        <v>279</v>
      </c>
      <c r="F141" s="6"/>
      <c r="H141" s="6"/>
    </row>
    <row r="142" spans="1:8">
      <c r="A142" s="6"/>
      <c r="B142" s="161" t="s">
        <v>359</v>
      </c>
      <c r="C142" s="158" t="s">
        <v>365</v>
      </c>
      <c r="D142" s="158" t="s">
        <v>257</v>
      </c>
      <c r="E142" s="162" t="s">
        <v>279</v>
      </c>
      <c r="F142" s="6"/>
      <c r="H142" s="6"/>
    </row>
    <row r="143" spans="1:8">
      <c r="A143" s="6"/>
      <c r="B143" s="161" t="s">
        <v>359</v>
      </c>
      <c r="C143" s="158" t="s">
        <v>366</v>
      </c>
      <c r="D143" s="158" t="s">
        <v>257</v>
      </c>
      <c r="E143" s="162" t="s">
        <v>279</v>
      </c>
      <c r="F143" s="6"/>
      <c r="H143" s="6"/>
    </row>
    <row r="144" spans="1:8">
      <c r="A144" s="6"/>
      <c r="B144" s="161" t="s">
        <v>359</v>
      </c>
      <c r="C144" s="158" t="s">
        <v>366</v>
      </c>
      <c r="D144" s="158" t="s">
        <v>257</v>
      </c>
      <c r="E144" s="162" t="s">
        <v>279</v>
      </c>
      <c r="F144" s="6"/>
      <c r="H144" s="6"/>
    </row>
    <row r="145" spans="1:8">
      <c r="A145" s="6"/>
      <c r="B145" s="161" t="s">
        <v>359</v>
      </c>
      <c r="C145" s="158" t="s">
        <v>260</v>
      </c>
      <c r="D145" s="158" t="s">
        <v>257</v>
      </c>
      <c r="E145" s="162" t="s">
        <v>279</v>
      </c>
      <c r="F145" s="6"/>
      <c r="H145" s="6"/>
    </row>
    <row r="146" spans="1:8">
      <c r="A146" s="6"/>
      <c r="B146" s="161" t="s">
        <v>359</v>
      </c>
      <c r="C146" s="158" t="s">
        <v>367</v>
      </c>
      <c r="D146" s="158" t="s">
        <v>257</v>
      </c>
      <c r="E146" s="162" t="s">
        <v>279</v>
      </c>
      <c r="F146" s="6"/>
      <c r="H146" s="6"/>
    </row>
    <row r="147" spans="1:8">
      <c r="A147" s="6"/>
      <c r="B147" s="161" t="s">
        <v>359</v>
      </c>
      <c r="C147" s="158" t="s">
        <v>368</v>
      </c>
      <c r="D147" s="158" t="s">
        <v>257</v>
      </c>
      <c r="E147" s="162" t="s">
        <v>279</v>
      </c>
      <c r="F147" s="6"/>
      <c r="H147" s="6"/>
    </row>
    <row r="148" spans="1:8">
      <c r="A148" s="6"/>
      <c r="B148" s="161" t="s">
        <v>359</v>
      </c>
      <c r="C148" s="158" t="s">
        <v>267</v>
      </c>
      <c r="D148" s="158" t="s">
        <v>257</v>
      </c>
      <c r="E148" s="162" t="s">
        <v>279</v>
      </c>
      <c r="F148" s="6"/>
      <c r="H148" s="6"/>
    </row>
    <row r="149" spans="1:8">
      <c r="A149" s="6"/>
      <c r="B149" s="161" t="s">
        <v>359</v>
      </c>
      <c r="C149" s="158" t="s">
        <v>292</v>
      </c>
      <c r="D149" s="158" t="s">
        <v>257</v>
      </c>
      <c r="E149" s="162" t="s">
        <v>279</v>
      </c>
      <c r="F149" s="6"/>
      <c r="H149" s="6"/>
    </row>
    <row r="150" spans="1:8">
      <c r="A150" s="6"/>
      <c r="B150" s="161" t="s">
        <v>359</v>
      </c>
      <c r="C150" s="158" t="s">
        <v>260</v>
      </c>
      <c r="D150" s="158" t="s">
        <v>257</v>
      </c>
      <c r="E150" s="162" t="s">
        <v>279</v>
      </c>
      <c r="F150" s="6"/>
      <c r="H150" s="6"/>
    </row>
    <row r="151" spans="1:8">
      <c r="A151" s="6"/>
      <c r="B151" s="161" t="s">
        <v>359</v>
      </c>
      <c r="C151" s="158" t="s">
        <v>283</v>
      </c>
      <c r="D151" s="158" t="s">
        <v>257</v>
      </c>
      <c r="E151" s="162" t="s">
        <v>279</v>
      </c>
      <c r="F151" s="6"/>
      <c r="H151" s="6"/>
    </row>
    <row r="152" spans="1:8">
      <c r="A152" s="6"/>
      <c r="B152" s="161" t="s">
        <v>359</v>
      </c>
      <c r="C152" s="158" t="s">
        <v>318</v>
      </c>
      <c r="D152" s="158" t="s">
        <v>257</v>
      </c>
      <c r="E152" s="162" t="s">
        <v>279</v>
      </c>
      <c r="F152" s="6"/>
      <c r="H152" s="6"/>
    </row>
    <row r="153" spans="1:8">
      <c r="A153" s="6"/>
      <c r="B153" s="161" t="s">
        <v>359</v>
      </c>
      <c r="C153" s="158" t="s">
        <v>260</v>
      </c>
      <c r="D153" s="158" t="s">
        <v>257</v>
      </c>
      <c r="E153" s="162" t="s">
        <v>279</v>
      </c>
      <c r="F153" s="6"/>
      <c r="H153" s="6"/>
    </row>
    <row r="154" spans="1:8">
      <c r="A154" s="6"/>
      <c r="B154" s="161" t="s">
        <v>359</v>
      </c>
      <c r="C154" s="158" t="s">
        <v>269</v>
      </c>
      <c r="D154" s="158" t="s">
        <v>257</v>
      </c>
      <c r="E154" s="162" t="s">
        <v>279</v>
      </c>
      <c r="F154" s="6"/>
      <c r="H154" s="6"/>
    </row>
    <row r="155" spans="1:8">
      <c r="A155" s="6"/>
      <c r="B155" s="163" t="s">
        <v>359</v>
      </c>
      <c r="C155" s="159" t="s">
        <v>369</v>
      </c>
      <c r="D155" s="158" t="s">
        <v>257</v>
      </c>
      <c r="E155" s="164">
        <v>44456.78125</v>
      </c>
      <c r="F155" s="6"/>
      <c r="H155" s="6"/>
    </row>
    <row r="156" spans="1:8">
      <c r="A156" s="6"/>
      <c r="B156" s="163" t="s">
        <v>359</v>
      </c>
      <c r="C156" s="159" t="s">
        <v>370</v>
      </c>
      <c r="D156" s="158" t="s">
        <v>257</v>
      </c>
      <c r="E156" s="164">
        <v>44456.78125</v>
      </c>
      <c r="F156" s="6"/>
      <c r="H156" s="6"/>
    </row>
    <row r="157" spans="1:8">
      <c r="A157" s="6"/>
      <c r="B157" s="165" t="s">
        <v>371</v>
      </c>
      <c r="C157" s="160" t="s">
        <v>372</v>
      </c>
      <c r="D157" s="158" t="s">
        <v>257</v>
      </c>
      <c r="E157" s="164">
        <v>44456.78125</v>
      </c>
      <c r="F157" s="6"/>
      <c r="H157" s="6"/>
    </row>
    <row r="158" spans="1:8">
      <c r="A158" s="6"/>
      <c r="B158" s="161" t="s">
        <v>373</v>
      </c>
      <c r="C158" s="158" t="s">
        <v>283</v>
      </c>
      <c r="D158" s="158" t="s">
        <v>278</v>
      </c>
      <c r="E158" s="162" t="s">
        <v>279</v>
      </c>
      <c r="F158" s="6"/>
      <c r="H158" s="6"/>
    </row>
    <row r="159" spans="1:8">
      <c r="A159" s="6"/>
      <c r="B159" s="161" t="s">
        <v>373</v>
      </c>
      <c r="C159" s="158" t="s">
        <v>374</v>
      </c>
      <c r="D159" s="158" t="s">
        <v>278</v>
      </c>
      <c r="E159" s="162" t="s">
        <v>279</v>
      </c>
      <c r="F159" s="6"/>
      <c r="H159" s="6"/>
    </row>
    <row r="160" spans="1:8">
      <c r="A160" s="6"/>
      <c r="B160" s="161" t="s">
        <v>373</v>
      </c>
      <c r="C160" s="158" t="s">
        <v>301</v>
      </c>
      <c r="D160" s="158" t="s">
        <v>278</v>
      </c>
      <c r="E160" s="162" t="s">
        <v>279</v>
      </c>
      <c r="F160" s="6"/>
      <c r="H160" s="6"/>
    </row>
    <row r="161" spans="1:8">
      <c r="A161" s="6"/>
      <c r="B161" s="161" t="s">
        <v>373</v>
      </c>
      <c r="C161" s="158" t="s">
        <v>301</v>
      </c>
      <c r="D161" s="158" t="s">
        <v>278</v>
      </c>
      <c r="E161" s="162" t="s">
        <v>279</v>
      </c>
      <c r="F161" s="6"/>
      <c r="H161" s="6"/>
    </row>
    <row r="162" spans="1:8">
      <c r="A162" s="6"/>
      <c r="B162" s="161" t="s">
        <v>373</v>
      </c>
      <c r="C162" s="158" t="s">
        <v>316</v>
      </c>
      <c r="D162" s="158" t="s">
        <v>278</v>
      </c>
      <c r="E162" s="162" t="s">
        <v>279</v>
      </c>
      <c r="F162" s="6"/>
      <c r="H162" s="6"/>
    </row>
    <row r="163" spans="1:8">
      <c r="A163" s="6"/>
      <c r="B163" s="161" t="s">
        <v>373</v>
      </c>
      <c r="C163" s="158" t="s">
        <v>292</v>
      </c>
      <c r="D163" s="158" t="s">
        <v>278</v>
      </c>
      <c r="E163" s="162" t="s">
        <v>279</v>
      </c>
      <c r="F163" s="6"/>
      <c r="H163" s="6"/>
    </row>
    <row r="164" spans="1:8">
      <c r="A164" s="6"/>
      <c r="B164" s="161" t="s">
        <v>373</v>
      </c>
      <c r="C164" s="158" t="s">
        <v>283</v>
      </c>
      <c r="D164" s="158" t="s">
        <v>278</v>
      </c>
      <c r="E164" s="162" t="s">
        <v>279</v>
      </c>
      <c r="F164" s="6"/>
      <c r="H164" s="6"/>
    </row>
    <row r="165" spans="1:8">
      <c r="A165" s="6"/>
      <c r="B165" s="161" t="s">
        <v>373</v>
      </c>
      <c r="C165" s="158" t="s">
        <v>267</v>
      </c>
      <c r="D165" s="158" t="s">
        <v>278</v>
      </c>
      <c r="E165" s="162" t="s">
        <v>279</v>
      </c>
      <c r="F165" s="6"/>
      <c r="H165" s="6"/>
    </row>
    <row r="166" spans="1:8">
      <c r="A166" s="6"/>
      <c r="B166" s="163" t="s">
        <v>373</v>
      </c>
      <c r="C166" s="159" t="s">
        <v>375</v>
      </c>
      <c r="D166" s="158" t="s">
        <v>278</v>
      </c>
      <c r="E166" s="164">
        <v>44456.795138888891</v>
      </c>
      <c r="F166" s="6"/>
      <c r="H166" s="6"/>
    </row>
    <row r="167" spans="1:8">
      <c r="A167" s="6"/>
      <c r="B167" s="163" t="s">
        <v>373</v>
      </c>
      <c r="C167" s="159" t="s">
        <v>376</v>
      </c>
      <c r="D167" s="158" t="s">
        <v>278</v>
      </c>
      <c r="E167" s="164">
        <v>44456.79583333333</v>
      </c>
      <c r="F167" s="6"/>
      <c r="H167" s="6"/>
    </row>
    <row r="168" spans="1:8">
      <c r="A168" s="6"/>
      <c r="B168" s="163" t="s">
        <v>373</v>
      </c>
      <c r="C168" s="159" t="s">
        <v>377</v>
      </c>
      <c r="D168" s="158" t="s">
        <v>278</v>
      </c>
      <c r="E168" s="164">
        <v>44456.79583333333</v>
      </c>
      <c r="F168" s="6"/>
      <c r="H168" s="6"/>
    </row>
    <row r="169" spans="1:8">
      <c r="A169" s="6"/>
      <c r="B169" s="163" t="s">
        <v>373</v>
      </c>
      <c r="C169" s="159" t="s">
        <v>378</v>
      </c>
      <c r="D169" s="158" t="s">
        <v>278</v>
      </c>
      <c r="E169" s="164">
        <v>44456.79791666667</v>
      </c>
      <c r="F169" s="6"/>
      <c r="H169" s="6"/>
    </row>
    <row r="170" spans="1:8">
      <c r="A170" s="6"/>
      <c r="B170" s="163" t="s">
        <v>373</v>
      </c>
      <c r="C170" s="159" t="s">
        <v>379</v>
      </c>
      <c r="D170" s="158" t="s">
        <v>278</v>
      </c>
      <c r="E170" s="164">
        <v>44456.800000000003</v>
      </c>
      <c r="F170" s="6"/>
      <c r="H170" s="6"/>
    </row>
    <row r="171" spans="1:8">
      <c r="A171" s="6"/>
      <c r="B171" s="163" t="s">
        <v>373</v>
      </c>
      <c r="C171" s="159" t="s">
        <v>380</v>
      </c>
      <c r="D171" s="158" t="s">
        <v>278</v>
      </c>
      <c r="E171" s="164">
        <v>44456.79583333333</v>
      </c>
      <c r="F171" s="6"/>
      <c r="H171" s="6"/>
    </row>
    <row r="172" spans="1:8">
      <c r="A172" s="6"/>
      <c r="B172" s="163" t="s">
        <v>373</v>
      </c>
      <c r="C172" s="159" t="s">
        <v>381</v>
      </c>
      <c r="D172" s="158" t="s">
        <v>278</v>
      </c>
      <c r="E172" s="164">
        <v>44456.802777777775</v>
      </c>
      <c r="F172" s="6"/>
      <c r="H172" s="6"/>
    </row>
    <row r="173" spans="1:8">
      <c r="A173" s="6"/>
      <c r="B173" s="163" t="s">
        <v>373</v>
      </c>
      <c r="C173" s="159" t="s">
        <v>382</v>
      </c>
      <c r="D173" s="158" t="s">
        <v>278</v>
      </c>
      <c r="E173" s="164">
        <v>44456.805555555555</v>
      </c>
      <c r="F173" s="6"/>
      <c r="H173" s="6"/>
    </row>
    <row r="174" spans="1:8">
      <c r="A174" s="6"/>
      <c r="B174" s="163" t="s">
        <v>373</v>
      </c>
      <c r="C174" s="159" t="s">
        <v>383</v>
      </c>
      <c r="D174" s="158" t="s">
        <v>278</v>
      </c>
      <c r="E174" s="164">
        <v>44456.808333333334</v>
      </c>
      <c r="F174" s="6"/>
      <c r="H174" s="6"/>
    </row>
    <row r="175" spans="1:8">
      <c r="A175" s="6"/>
      <c r="B175" s="161" t="s">
        <v>384</v>
      </c>
      <c r="C175" s="158" t="s">
        <v>385</v>
      </c>
      <c r="D175" s="158" t="s">
        <v>257</v>
      </c>
      <c r="E175" s="162" t="s">
        <v>279</v>
      </c>
      <c r="F175" s="6"/>
      <c r="H175" s="6"/>
    </row>
    <row r="176" spans="1:8">
      <c r="A176" s="6"/>
      <c r="B176" s="161" t="s">
        <v>384</v>
      </c>
      <c r="C176" s="158" t="s">
        <v>283</v>
      </c>
      <c r="D176" s="158" t="s">
        <v>257</v>
      </c>
      <c r="E176" s="162" t="s">
        <v>279</v>
      </c>
      <c r="F176" s="6"/>
      <c r="H176" s="6"/>
    </row>
    <row r="177" spans="1:8">
      <c r="A177" s="6"/>
      <c r="B177" s="161" t="s">
        <v>384</v>
      </c>
      <c r="C177" s="158" t="s">
        <v>264</v>
      </c>
      <c r="D177" s="158" t="s">
        <v>257</v>
      </c>
      <c r="E177" s="162" t="s">
        <v>279</v>
      </c>
      <c r="F177" s="6"/>
      <c r="H177" s="6"/>
    </row>
    <row r="178" spans="1:8">
      <c r="A178" s="6"/>
      <c r="B178" s="161" t="s">
        <v>384</v>
      </c>
      <c r="C178" s="158" t="s">
        <v>386</v>
      </c>
      <c r="D178" s="158" t="s">
        <v>257</v>
      </c>
      <c r="E178" s="162" t="s">
        <v>279</v>
      </c>
      <c r="F178" s="6"/>
      <c r="H178" s="6"/>
    </row>
    <row r="179" spans="1:8">
      <c r="A179" s="6"/>
      <c r="B179" s="161" t="s">
        <v>384</v>
      </c>
      <c r="C179" s="158" t="s">
        <v>387</v>
      </c>
      <c r="D179" s="158" t="s">
        <v>257</v>
      </c>
      <c r="E179" s="162" t="s">
        <v>279</v>
      </c>
      <c r="F179" s="6"/>
      <c r="H179" s="6"/>
    </row>
    <row r="180" spans="1:8">
      <c r="A180" s="6"/>
      <c r="B180" s="161" t="s">
        <v>384</v>
      </c>
      <c r="C180" s="158" t="s">
        <v>325</v>
      </c>
      <c r="D180" s="158" t="s">
        <v>257</v>
      </c>
      <c r="E180" s="162" t="s">
        <v>279</v>
      </c>
      <c r="F180" s="6"/>
      <c r="H180" s="6"/>
    </row>
    <row r="181" spans="1:8">
      <c r="A181" s="6"/>
      <c r="B181" s="161" t="s">
        <v>384</v>
      </c>
      <c r="C181" s="158" t="s">
        <v>260</v>
      </c>
      <c r="D181" s="158" t="s">
        <v>257</v>
      </c>
      <c r="E181" s="162" t="s">
        <v>279</v>
      </c>
      <c r="F181" s="6"/>
      <c r="H181" s="6"/>
    </row>
    <row r="182" spans="1:8">
      <c r="A182" s="6"/>
      <c r="B182" s="161" t="s">
        <v>384</v>
      </c>
      <c r="C182" s="158" t="s">
        <v>260</v>
      </c>
      <c r="D182" s="158" t="s">
        <v>257</v>
      </c>
      <c r="E182" s="162">
        <v>44456.746527777781</v>
      </c>
      <c r="F182" s="6"/>
      <c r="H182" s="6"/>
    </row>
    <row r="183" spans="1:8">
      <c r="A183" s="6"/>
      <c r="B183" s="161" t="s">
        <v>384</v>
      </c>
      <c r="C183" s="158" t="s">
        <v>388</v>
      </c>
      <c r="D183" s="158" t="s">
        <v>257</v>
      </c>
      <c r="E183" s="162" t="s">
        <v>279</v>
      </c>
      <c r="F183" s="6"/>
      <c r="H183" s="6"/>
    </row>
    <row r="184" spans="1:8">
      <c r="A184" s="6"/>
      <c r="B184" s="161" t="s">
        <v>384</v>
      </c>
      <c r="C184" s="158" t="s">
        <v>389</v>
      </c>
      <c r="D184" s="158" t="s">
        <v>257</v>
      </c>
      <c r="E184" s="162" t="s">
        <v>279</v>
      </c>
      <c r="F184" s="6"/>
      <c r="H184" s="6"/>
    </row>
    <row r="185" spans="1:8">
      <c r="A185" s="6"/>
      <c r="B185" s="161" t="s">
        <v>384</v>
      </c>
      <c r="C185" s="158" t="s">
        <v>390</v>
      </c>
      <c r="D185" s="158" t="s">
        <v>257</v>
      </c>
      <c r="E185" s="162" t="s">
        <v>279</v>
      </c>
      <c r="F185" s="6"/>
      <c r="H185" s="6"/>
    </row>
    <row r="186" spans="1:8">
      <c r="A186" s="6"/>
      <c r="B186" s="161" t="s">
        <v>384</v>
      </c>
      <c r="C186" s="158" t="s">
        <v>316</v>
      </c>
      <c r="D186" s="158" t="s">
        <v>257</v>
      </c>
      <c r="E186" s="162" t="s">
        <v>279</v>
      </c>
      <c r="F186" s="6"/>
      <c r="H186" s="6"/>
    </row>
    <row r="187" spans="1:8">
      <c r="A187" s="6"/>
      <c r="B187" s="161" t="s">
        <v>384</v>
      </c>
      <c r="C187" s="158" t="s">
        <v>267</v>
      </c>
      <c r="D187" s="158" t="s">
        <v>257</v>
      </c>
      <c r="E187" s="162" t="s">
        <v>279</v>
      </c>
      <c r="F187" s="6"/>
      <c r="H187" s="6"/>
    </row>
    <row r="188" spans="1:8">
      <c r="A188" s="6"/>
      <c r="B188" s="161" t="s">
        <v>384</v>
      </c>
      <c r="C188" s="158" t="s">
        <v>390</v>
      </c>
      <c r="D188" s="158" t="s">
        <v>257</v>
      </c>
      <c r="E188" s="162" t="s">
        <v>279</v>
      </c>
      <c r="F188" s="6"/>
      <c r="H188" s="6"/>
    </row>
    <row r="189" spans="1:8">
      <c r="A189" s="6"/>
      <c r="B189" s="161" t="s">
        <v>384</v>
      </c>
      <c r="C189" s="158" t="s">
        <v>391</v>
      </c>
      <c r="D189" s="158" t="s">
        <v>257</v>
      </c>
      <c r="E189" s="162" t="s">
        <v>279</v>
      </c>
      <c r="F189" s="6"/>
      <c r="H189" s="6"/>
    </row>
    <row r="190" spans="1:8">
      <c r="A190" s="6"/>
      <c r="B190" s="161" t="s">
        <v>384</v>
      </c>
      <c r="C190" s="158" t="s">
        <v>392</v>
      </c>
      <c r="D190" s="158" t="s">
        <v>257</v>
      </c>
      <c r="E190" s="162" t="s">
        <v>279</v>
      </c>
      <c r="F190" s="6"/>
      <c r="H190" s="6"/>
    </row>
    <row r="191" spans="1:8">
      <c r="A191" s="6"/>
      <c r="B191" s="161" t="s">
        <v>384</v>
      </c>
      <c r="C191" s="158" t="s">
        <v>393</v>
      </c>
      <c r="D191" s="158" t="s">
        <v>257</v>
      </c>
      <c r="E191" s="162" t="s">
        <v>279</v>
      </c>
      <c r="F191" s="6"/>
      <c r="H191" s="6"/>
    </row>
    <row r="192" spans="1:8">
      <c r="A192" s="6"/>
      <c r="B192" s="161" t="s">
        <v>384</v>
      </c>
      <c r="C192" s="158" t="s">
        <v>286</v>
      </c>
      <c r="D192" s="158" t="s">
        <v>257</v>
      </c>
      <c r="E192" s="162" t="s">
        <v>279</v>
      </c>
      <c r="F192" s="6"/>
      <c r="H192" s="6"/>
    </row>
    <row r="193" spans="1:8">
      <c r="A193" s="6"/>
      <c r="B193" s="161" t="s">
        <v>384</v>
      </c>
      <c r="C193" s="158" t="s">
        <v>394</v>
      </c>
      <c r="D193" s="158" t="s">
        <v>257</v>
      </c>
      <c r="E193" s="162" t="s">
        <v>279</v>
      </c>
      <c r="F193" s="6"/>
      <c r="H193" s="6"/>
    </row>
    <row r="194" spans="1:8">
      <c r="A194" s="6"/>
      <c r="B194" s="161" t="s">
        <v>384</v>
      </c>
      <c r="C194" s="158" t="s">
        <v>374</v>
      </c>
      <c r="D194" s="158" t="s">
        <v>257</v>
      </c>
      <c r="E194" s="162" t="s">
        <v>279</v>
      </c>
      <c r="F194" s="6"/>
      <c r="H194" s="6"/>
    </row>
    <row r="195" spans="1:8">
      <c r="A195" s="6"/>
      <c r="B195" s="161" t="s">
        <v>384</v>
      </c>
      <c r="C195" s="158" t="s">
        <v>395</v>
      </c>
      <c r="D195" s="158" t="s">
        <v>257</v>
      </c>
      <c r="E195" s="162" t="s">
        <v>279</v>
      </c>
      <c r="F195" s="6"/>
      <c r="H195" s="6"/>
    </row>
    <row r="196" spans="1:8">
      <c r="A196" s="6"/>
      <c r="B196" s="161" t="s">
        <v>384</v>
      </c>
      <c r="C196" s="158" t="s">
        <v>396</v>
      </c>
      <c r="D196" s="158" t="s">
        <v>257</v>
      </c>
      <c r="E196" s="162" t="s">
        <v>279</v>
      </c>
      <c r="F196" s="6"/>
      <c r="H196" s="6"/>
    </row>
    <row r="197" spans="1:8">
      <c r="A197" s="6"/>
      <c r="B197" s="163" t="s">
        <v>384</v>
      </c>
      <c r="C197" s="159" t="s">
        <v>397</v>
      </c>
      <c r="D197" s="158" t="s">
        <v>257</v>
      </c>
      <c r="E197" s="164">
        <v>44456.797222222223</v>
      </c>
      <c r="F197" s="6"/>
      <c r="H197" s="6"/>
    </row>
    <row r="198" spans="1:8">
      <c r="A198" s="6"/>
      <c r="B198" s="163" t="s">
        <v>384</v>
      </c>
      <c r="C198" s="159" t="s">
        <v>398</v>
      </c>
      <c r="D198" s="158" t="s">
        <v>257</v>
      </c>
      <c r="E198" s="164">
        <v>44456.800000000003</v>
      </c>
      <c r="F198" s="6"/>
      <c r="H198" s="6"/>
    </row>
    <row r="199" spans="1:8">
      <c r="A199" s="6"/>
      <c r="B199" s="163" t="s">
        <v>384</v>
      </c>
      <c r="C199" s="159" t="s">
        <v>399</v>
      </c>
      <c r="D199" s="158" t="s">
        <v>257</v>
      </c>
      <c r="E199" s="164">
        <v>44456.802083333336</v>
      </c>
      <c r="F199" s="6"/>
      <c r="H199" s="6"/>
    </row>
    <row r="200" spans="1:8">
      <c r="A200" s="6"/>
      <c r="B200" s="163" t="s">
        <v>384</v>
      </c>
      <c r="C200" s="159" t="s">
        <v>400</v>
      </c>
      <c r="D200" s="158" t="s">
        <v>257</v>
      </c>
      <c r="E200" s="164">
        <v>44456.804861111108</v>
      </c>
      <c r="F200" s="6"/>
      <c r="H200" s="6"/>
    </row>
    <row r="201" spans="1:8">
      <c r="A201" s="6"/>
      <c r="B201" s="163" t="s">
        <v>384</v>
      </c>
      <c r="C201" s="159" t="s">
        <v>401</v>
      </c>
      <c r="D201" s="158" t="s">
        <v>257</v>
      </c>
      <c r="E201" s="164">
        <v>44456.806250000001</v>
      </c>
      <c r="F201" s="6"/>
      <c r="H201" s="6"/>
    </row>
    <row r="202" spans="1:8">
      <c r="A202" s="6"/>
      <c r="B202" s="163" t="s">
        <v>384</v>
      </c>
      <c r="C202" s="159" t="s">
        <v>402</v>
      </c>
      <c r="D202" s="158" t="s">
        <v>257</v>
      </c>
      <c r="E202" s="164">
        <v>44456.806944444441</v>
      </c>
      <c r="F202" s="6"/>
      <c r="H202" s="6"/>
    </row>
    <row r="203" spans="1:8">
      <c r="A203" s="6"/>
      <c r="B203" s="163" t="s">
        <v>384</v>
      </c>
      <c r="C203" s="159" t="s">
        <v>403</v>
      </c>
      <c r="D203" s="158" t="s">
        <v>257</v>
      </c>
      <c r="E203" s="164">
        <v>44456.809027777781</v>
      </c>
      <c r="F203" s="6"/>
      <c r="H203" s="6"/>
    </row>
    <row r="204" spans="1:8">
      <c r="A204" s="6"/>
      <c r="B204" s="163" t="s">
        <v>384</v>
      </c>
      <c r="C204" s="159" t="s">
        <v>404</v>
      </c>
      <c r="D204" s="158" t="s">
        <v>257</v>
      </c>
      <c r="E204" s="164">
        <v>44456.810416666667</v>
      </c>
      <c r="F204" s="6"/>
      <c r="H204" s="6"/>
    </row>
    <row r="205" spans="1:8">
      <c r="A205" s="6"/>
      <c r="B205" s="163" t="s">
        <v>384</v>
      </c>
      <c r="C205" s="159" t="s">
        <v>405</v>
      </c>
      <c r="D205" s="158" t="s">
        <v>257</v>
      </c>
      <c r="E205" s="164">
        <v>44456.817361111112</v>
      </c>
      <c r="F205" s="6"/>
      <c r="H205" s="6"/>
    </row>
    <row r="206" spans="1:8">
      <c r="A206" s="6"/>
      <c r="B206" s="163" t="s">
        <v>384</v>
      </c>
      <c r="C206" s="159" t="s">
        <v>406</v>
      </c>
      <c r="D206" s="158" t="s">
        <v>257</v>
      </c>
      <c r="E206" s="164">
        <v>44456.819444444445</v>
      </c>
      <c r="F206" s="6"/>
      <c r="H206" s="6"/>
    </row>
    <row r="207" spans="1:8">
      <c r="A207" s="6"/>
      <c r="B207" s="161" t="s">
        <v>407</v>
      </c>
      <c r="C207" s="158" t="s">
        <v>260</v>
      </c>
      <c r="D207" s="158" t="s">
        <v>20</v>
      </c>
      <c r="E207" s="162" t="s">
        <v>279</v>
      </c>
      <c r="F207" s="6"/>
      <c r="H207" s="6"/>
    </row>
    <row r="208" spans="1:8">
      <c r="A208" s="6"/>
      <c r="B208" s="161" t="s">
        <v>408</v>
      </c>
      <c r="C208" s="158" t="s">
        <v>409</v>
      </c>
      <c r="D208" s="158" t="s">
        <v>278</v>
      </c>
      <c r="E208" s="162" t="s">
        <v>279</v>
      </c>
      <c r="F208" s="6"/>
      <c r="H208" s="6"/>
    </row>
    <row r="209" spans="1:8">
      <c r="A209" s="6"/>
      <c r="B209" s="161" t="s">
        <v>408</v>
      </c>
      <c r="C209" s="158" t="s">
        <v>304</v>
      </c>
      <c r="D209" s="158" t="s">
        <v>278</v>
      </c>
      <c r="E209" s="162" t="s">
        <v>279</v>
      </c>
      <c r="F209" s="6"/>
      <c r="H209" s="6"/>
    </row>
    <row r="210" spans="1:8">
      <c r="A210" s="6"/>
      <c r="B210" s="161" t="s">
        <v>408</v>
      </c>
      <c r="C210" s="158" t="s">
        <v>410</v>
      </c>
      <c r="D210" s="158" t="s">
        <v>278</v>
      </c>
      <c r="E210" s="162" t="s">
        <v>279</v>
      </c>
      <c r="F210" s="6"/>
      <c r="H210" s="6"/>
    </row>
    <row r="211" spans="1:8">
      <c r="A211" s="6"/>
      <c r="B211" s="161" t="s">
        <v>408</v>
      </c>
      <c r="C211" s="158" t="s">
        <v>264</v>
      </c>
      <c r="D211" s="158" t="s">
        <v>278</v>
      </c>
      <c r="E211" s="162" t="s">
        <v>279</v>
      </c>
      <c r="F211" s="6"/>
      <c r="H211" s="6"/>
    </row>
    <row r="212" spans="1:8">
      <c r="A212" s="6"/>
      <c r="B212" s="161" t="s">
        <v>408</v>
      </c>
      <c r="C212" s="158" t="s">
        <v>411</v>
      </c>
      <c r="D212" s="158" t="s">
        <v>278</v>
      </c>
      <c r="E212" s="162" t="s">
        <v>279</v>
      </c>
      <c r="F212" s="6"/>
      <c r="H212" s="6"/>
    </row>
    <row r="213" spans="1:8">
      <c r="A213" s="6"/>
      <c r="B213" s="163" t="s">
        <v>408</v>
      </c>
      <c r="C213" s="159" t="s">
        <v>412</v>
      </c>
      <c r="D213" s="158" t="s">
        <v>278</v>
      </c>
      <c r="E213" s="164">
        <v>44456.78125</v>
      </c>
      <c r="F213" s="6"/>
      <c r="H213" s="6"/>
    </row>
    <row r="214" spans="1:8">
      <c r="A214" s="6"/>
      <c r="B214" s="163" t="s">
        <v>408</v>
      </c>
      <c r="C214" s="159" t="s">
        <v>412</v>
      </c>
      <c r="D214" s="158" t="s">
        <v>278</v>
      </c>
      <c r="E214" s="164">
        <v>44456.78125</v>
      </c>
      <c r="F214" s="6"/>
      <c r="H214" s="6"/>
    </row>
    <row r="215" spans="1:8">
      <c r="A215" s="6"/>
      <c r="B215" s="163" t="s">
        <v>408</v>
      </c>
      <c r="C215" s="159" t="s">
        <v>413</v>
      </c>
      <c r="D215" s="158" t="s">
        <v>278</v>
      </c>
      <c r="E215" s="164">
        <v>44456.78125</v>
      </c>
      <c r="F215" s="6"/>
      <c r="H215" s="6"/>
    </row>
    <row r="216" spans="1:8">
      <c r="A216" s="6"/>
      <c r="B216" s="163" t="s">
        <v>408</v>
      </c>
      <c r="C216" s="159" t="s">
        <v>414</v>
      </c>
      <c r="D216" s="158" t="s">
        <v>278</v>
      </c>
      <c r="E216" s="164">
        <v>44456.78125</v>
      </c>
      <c r="F216" s="6"/>
      <c r="H216" s="6"/>
    </row>
    <row r="217" spans="1:8">
      <c r="A217" s="6"/>
      <c r="B217" s="161" t="s">
        <v>415</v>
      </c>
      <c r="C217" s="158" t="s">
        <v>416</v>
      </c>
      <c r="D217" s="158" t="s">
        <v>278</v>
      </c>
      <c r="E217" s="162" t="s">
        <v>279</v>
      </c>
      <c r="F217" s="6"/>
      <c r="H217" s="6"/>
    </row>
    <row r="218" spans="1:8">
      <c r="A218" s="6"/>
      <c r="B218" s="161" t="s">
        <v>415</v>
      </c>
      <c r="C218" s="158" t="s">
        <v>417</v>
      </c>
      <c r="D218" s="158" t="s">
        <v>278</v>
      </c>
      <c r="E218" s="162" t="s">
        <v>279</v>
      </c>
      <c r="F218" s="6"/>
      <c r="H218" s="6"/>
    </row>
    <row r="219" spans="1:8">
      <c r="A219" s="6"/>
      <c r="B219" s="161" t="s">
        <v>415</v>
      </c>
      <c r="C219" s="158" t="s">
        <v>418</v>
      </c>
      <c r="D219" s="158" t="s">
        <v>278</v>
      </c>
      <c r="E219" s="162" t="s">
        <v>279</v>
      </c>
      <c r="F219" s="6"/>
      <c r="H219" s="6"/>
    </row>
    <row r="220" spans="1:8">
      <c r="A220" s="6"/>
      <c r="B220" s="161" t="s">
        <v>415</v>
      </c>
      <c r="C220" s="158" t="s">
        <v>419</v>
      </c>
      <c r="D220" s="158" t="s">
        <v>278</v>
      </c>
      <c r="E220" s="162" t="s">
        <v>279</v>
      </c>
      <c r="F220" s="6"/>
      <c r="H220" s="6"/>
    </row>
    <row r="221" spans="1:8">
      <c r="A221" s="6"/>
      <c r="B221" s="161" t="s">
        <v>415</v>
      </c>
      <c r="C221" s="158" t="s">
        <v>318</v>
      </c>
      <c r="D221" s="158" t="s">
        <v>278</v>
      </c>
      <c r="E221" s="162" t="s">
        <v>279</v>
      </c>
      <c r="F221" s="6"/>
      <c r="H221" s="6"/>
    </row>
    <row r="222" spans="1:8">
      <c r="A222" s="6"/>
      <c r="B222" s="161" t="s">
        <v>415</v>
      </c>
      <c r="C222" s="158" t="s">
        <v>292</v>
      </c>
      <c r="D222" s="158" t="s">
        <v>278</v>
      </c>
      <c r="E222" s="162" t="s">
        <v>279</v>
      </c>
      <c r="F222" s="6"/>
      <c r="H222" s="6"/>
    </row>
    <row r="223" spans="1:8">
      <c r="A223" s="6"/>
      <c r="B223" s="161" t="s">
        <v>420</v>
      </c>
      <c r="C223" s="158" t="s">
        <v>421</v>
      </c>
      <c r="D223" s="158" t="s">
        <v>278</v>
      </c>
      <c r="E223" s="162" t="s">
        <v>258</v>
      </c>
      <c r="F223" s="6"/>
      <c r="H223" s="6"/>
    </row>
    <row r="224" spans="1:8">
      <c r="A224" s="6"/>
      <c r="B224" s="161" t="s">
        <v>420</v>
      </c>
      <c r="C224" s="158" t="s">
        <v>422</v>
      </c>
      <c r="D224" s="158" t="s">
        <v>278</v>
      </c>
      <c r="E224" s="162" t="s">
        <v>258</v>
      </c>
      <c r="F224" s="6"/>
      <c r="H224" s="6"/>
    </row>
    <row r="225" spans="1:8">
      <c r="A225" s="6"/>
      <c r="B225" s="161" t="s">
        <v>420</v>
      </c>
      <c r="C225" s="158" t="s">
        <v>280</v>
      </c>
      <c r="D225" s="158" t="s">
        <v>278</v>
      </c>
      <c r="E225" s="162" t="s">
        <v>258</v>
      </c>
      <c r="F225" s="6"/>
      <c r="H225" s="6"/>
    </row>
    <row r="226" spans="1:8">
      <c r="A226" s="6"/>
      <c r="B226" s="161" t="s">
        <v>420</v>
      </c>
      <c r="C226" s="158" t="s">
        <v>421</v>
      </c>
      <c r="D226" s="158" t="s">
        <v>278</v>
      </c>
      <c r="E226" s="162" t="s">
        <v>258</v>
      </c>
      <c r="F226" s="6"/>
      <c r="H226" s="6"/>
    </row>
    <row r="227" spans="1:8">
      <c r="A227" s="6"/>
      <c r="B227" s="161" t="s">
        <v>420</v>
      </c>
      <c r="C227" s="158" t="s">
        <v>280</v>
      </c>
      <c r="D227" s="158" t="s">
        <v>278</v>
      </c>
      <c r="E227" s="162" t="s">
        <v>258</v>
      </c>
      <c r="F227" s="6"/>
      <c r="H227" s="6"/>
    </row>
    <row r="228" spans="1:8">
      <c r="A228" s="6"/>
      <c r="B228" s="161" t="s">
        <v>420</v>
      </c>
      <c r="C228" s="158" t="s">
        <v>280</v>
      </c>
      <c r="D228" s="158" t="s">
        <v>278</v>
      </c>
      <c r="E228" s="162" t="s">
        <v>258</v>
      </c>
      <c r="F228" s="6"/>
      <c r="H228" s="6"/>
    </row>
    <row r="229" spans="1:8">
      <c r="A229" s="6"/>
      <c r="B229" s="161" t="s">
        <v>423</v>
      </c>
      <c r="C229" s="158" t="s">
        <v>424</v>
      </c>
      <c r="D229" s="158" t="s">
        <v>20</v>
      </c>
      <c r="E229" s="162" t="s">
        <v>279</v>
      </c>
      <c r="F229" s="6"/>
      <c r="H229" s="6"/>
    </row>
    <row r="230" spans="1:8">
      <c r="A230" s="6"/>
      <c r="B230" s="161" t="s">
        <v>425</v>
      </c>
      <c r="C230" s="158" t="s">
        <v>426</v>
      </c>
      <c r="D230" s="158" t="s">
        <v>20</v>
      </c>
      <c r="E230" s="162" t="s">
        <v>258</v>
      </c>
      <c r="F230" s="6"/>
      <c r="H230" s="6"/>
    </row>
    <row r="231" spans="1:8">
      <c r="A231" s="6"/>
      <c r="B231" s="161" t="s">
        <v>425</v>
      </c>
      <c r="C231" s="158" t="s">
        <v>427</v>
      </c>
      <c r="D231" s="158" t="s">
        <v>20</v>
      </c>
      <c r="E231" s="162" t="s">
        <v>258</v>
      </c>
      <c r="F231" s="6"/>
      <c r="H231" s="6"/>
    </row>
    <row r="232" spans="1:8">
      <c r="A232" s="6"/>
      <c r="B232" s="161" t="s">
        <v>428</v>
      </c>
      <c r="C232" s="158" t="s">
        <v>429</v>
      </c>
      <c r="D232" s="158" t="s">
        <v>278</v>
      </c>
      <c r="E232" s="162" t="s">
        <v>258</v>
      </c>
      <c r="F232" s="6"/>
      <c r="H232" s="6"/>
    </row>
    <row r="233" spans="1:8">
      <c r="A233" s="6"/>
      <c r="B233" s="161" t="s">
        <v>428</v>
      </c>
      <c r="C233" s="158" t="s">
        <v>280</v>
      </c>
      <c r="D233" s="158" t="s">
        <v>278</v>
      </c>
      <c r="E233" s="162" t="s">
        <v>258</v>
      </c>
      <c r="F233" s="6"/>
      <c r="H233" s="6"/>
    </row>
    <row r="234" spans="1:8">
      <c r="A234" s="6"/>
      <c r="B234" s="161" t="s">
        <v>428</v>
      </c>
      <c r="C234" s="158" t="s">
        <v>430</v>
      </c>
      <c r="D234" s="158" t="s">
        <v>278</v>
      </c>
      <c r="E234" s="162" t="s">
        <v>258</v>
      </c>
      <c r="F234" s="6"/>
      <c r="H234" s="6"/>
    </row>
    <row r="235" spans="1:8">
      <c r="A235" s="6"/>
      <c r="B235" s="161" t="s">
        <v>428</v>
      </c>
      <c r="C235" s="158" t="s">
        <v>419</v>
      </c>
      <c r="D235" s="158" t="s">
        <v>278</v>
      </c>
      <c r="E235" s="162" t="s">
        <v>258</v>
      </c>
      <c r="F235" s="6"/>
      <c r="H235" s="6"/>
    </row>
    <row r="236" spans="1:8">
      <c r="A236" s="6"/>
      <c r="B236" s="161" t="s">
        <v>428</v>
      </c>
      <c r="C236" s="158" t="s">
        <v>431</v>
      </c>
      <c r="D236" s="158" t="s">
        <v>278</v>
      </c>
      <c r="E236" s="162" t="s">
        <v>258</v>
      </c>
      <c r="F236" s="6"/>
      <c r="H236" s="6"/>
    </row>
    <row r="237" spans="1:8">
      <c r="A237" s="6"/>
      <c r="B237" s="161" t="s">
        <v>432</v>
      </c>
      <c r="C237" s="158" t="s">
        <v>301</v>
      </c>
      <c r="D237" s="158" t="s">
        <v>20</v>
      </c>
      <c r="E237" s="162" t="s">
        <v>279</v>
      </c>
      <c r="F237" s="6"/>
      <c r="H237" s="6"/>
    </row>
    <row r="238" spans="1:8">
      <c r="A238" s="6"/>
      <c r="B238" s="161" t="s">
        <v>433</v>
      </c>
      <c r="C238" s="158" t="s">
        <v>292</v>
      </c>
      <c r="D238" s="158" t="s">
        <v>315</v>
      </c>
      <c r="E238" s="162" t="s">
        <v>279</v>
      </c>
      <c r="F238" s="6"/>
      <c r="H238" s="6"/>
    </row>
    <row r="239" spans="1:8">
      <c r="A239" s="6"/>
      <c r="B239" s="161" t="s">
        <v>433</v>
      </c>
      <c r="C239" s="158" t="s">
        <v>429</v>
      </c>
      <c r="D239" s="158" t="s">
        <v>315</v>
      </c>
      <c r="E239" s="162" t="s">
        <v>279</v>
      </c>
      <c r="F239" s="6"/>
      <c r="H239" s="6"/>
    </row>
    <row r="240" spans="1:8">
      <c r="A240" s="6"/>
      <c r="B240" s="161" t="s">
        <v>434</v>
      </c>
      <c r="C240" s="158" t="s">
        <v>260</v>
      </c>
      <c r="D240" s="158" t="s">
        <v>315</v>
      </c>
      <c r="E240" s="162" t="s">
        <v>258</v>
      </c>
      <c r="F240" s="6"/>
      <c r="H240" s="6"/>
    </row>
    <row r="241" spans="1:8">
      <c r="A241" s="6"/>
      <c r="B241" s="161" t="s">
        <v>434</v>
      </c>
      <c r="C241" s="158" t="s">
        <v>260</v>
      </c>
      <c r="D241" s="158" t="s">
        <v>315</v>
      </c>
      <c r="E241" s="162" t="s">
        <v>258</v>
      </c>
      <c r="F241" s="6"/>
      <c r="H241" s="6"/>
    </row>
    <row r="242" spans="1:8">
      <c r="A242" s="6"/>
      <c r="B242" s="161" t="s">
        <v>434</v>
      </c>
      <c r="C242" s="158" t="s">
        <v>435</v>
      </c>
      <c r="D242" s="158" t="s">
        <v>315</v>
      </c>
      <c r="E242" s="162" t="s">
        <v>258</v>
      </c>
      <c r="F242" s="6"/>
      <c r="H242" s="6"/>
    </row>
    <row r="243" spans="1:8">
      <c r="A243" s="6"/>
      <c r="B243" s="161" t="s">
        <v>434</v>
      </c>
      <c r="C243" s="158" t="s">
        <v>431</v>
      </c>
      <c r="D243" s="158" t="s">
        <v>315</v>
      </c>
      <c r="E243" s="162" t="s">
        <v>258</v>
      </c>
      <c r="F243" s="6"/>
      <c r="H243" s="6"/>
    </row>
    <row r="244" spans="1:8">
      <c r="A244" s="6"/>
      <c r="B244" s="161" t="s">
        <v>434</v>
      </c>
      <c r="C244" s="158" t="s">
        <v>260</v>
      </c>
      <c r="D244" s="158" t="s">
        <v>315</v>
      </c>
      <c r="E244" s="162" t="s">
        <v>258</v>
      </c>
      <c r="F244" s="6"/>
      <c r="H244" s="6"/>
    </row>
    <row r="245" spans="1:8">
      <c r="A245" s="6"/>
      <c r="B245" s="161" t="s">
        <v>434</v>
      </c>
      <c r="C245" s="158" t="s">
        <v>436</v>
      </c>
      <c r="D245" s="158" t="s">
        <v>315</v>
      </c>
      <c r="E245" s="162" t="s">
        <v>258</v>
      </c>
      <c r="F245" s="6"/>
      <c r="H245" s="6"/>
    </row>
    <row r="246" spans="1:8">
      <c r="A246" s="6"/>
      <c r="B246" s="161" t="s">
        <v>434</v>
      </c>
      <c r="C246" s="158" t="s">
        <v>437</v>
      </c>
      <c r="D246" s="158" t="s">
        <v>315</v>
      </c>
      <c r="E246" s="162" t="s">
        <v>258</v>
      </c>
      <c r="F246" s="6"/>
      <c r="H246" s="6"/>
    </row>
    <row r="247" spans="1:8">
      <c r="A247" s="6"/>
      <c r="B247" s="161" t="s">
        <v>434</v>
      </c>
      <c r="C247" s="158" t="s">
        <v>430</v>
      </c>
      <c r="D247" s="158" t="s">
        <v>315</v>
      </c>
      <c r="E247" s="162" t="s">
        <v>258</v>
      </c>
      <c r="F247" s="6"/>
      <c r="H247" s="6"/>
    </row>
    <row r="248" spans="1:8">
      <c r="A248" s="6"/>
      <c r="B248" s="161" t="s">
        <v>434</v>
      </c>
      <c r="C248" s="158" t="s">
        <v>437</v>
      </c>
      <c r="D248" s="158" t="s">
        <v>315</v>
      </c>
      <c r="E248" s="162" t="s">
        <v>258</v>
      </c>
      <c r="F248" s="6"/>
      <c r="H248" s="6"/>
    </row>
    <row r="249" spans="1:8">
      <c r="A249" s="6"/>
      <c r="B249" s="161" t="s">
        <v>438</v>
      </c>
      <c r="C249" s="158" t="s">
        <v>260</v>
      </c>
      <c r="D249" s="158" t="s">
        <v>257</v>
      </c>
      <c r="E249" s="162" t="s">
        <v>279</v>
      </c>
      <c r="F249" s="6"/>
      <c r="H249" s="6"/>
    </row>
    <row r="250" spans="1:8">
      <c r="A250" s="6"/>
      <c r="B250" s="161" t="s">
        <v>439</v>
      </c>
      <c r="C250" s="158" t="s">
        <v>440</v>
      </c>
      <c r="D250" s="158" t="s">
        <v>278</v>
      </c>
      <c r="E250" s="162" t="s">
        <v>279</v>
      </c>
      <c r="F250" s="6"/>
      <c r="H250" s="6"/>
    </row>
    <row r="251" spans="1:8">
      <c r="A251" s="6"/>
      <c r="B251" s="161" t="s">
        <v>439</v>
      </c>
      <c r="C251" s="158" t="s">
        <v>292</v>
      </c>
      <c r="D251" s="158" t="s">
        <v>278</v>
      </c>
      <c r="E251" s="162" t="s">
        <v>279</v>
      </c>
      <c r="F251" s="6"/>
      <c r="H251" s="6"/>
    </row>
    <row r="252" spans="1:8">
      <c r="A252" s="6"/>
      <c r="B252" s="161" t="s">
        <v>439</v>
      </c>
      <c r="C252" s="158" t="s">
        <v>260</v>
      </c>
      <c r="D252" s="158" t="s">
        <v>278</v>
      </c>
      <c r="E252" s="162" t="s">
        <v>279</v>
      </c>
      <c r="F252" s="6"/>
      <c r="H252" s="6"/>
    </row>
    <row r="253" spans="1:8">
      <c r="A253" s="6"/>
      <c r="B253" s="161" t="s">
        <v>439</v>
      </c>
      <c r="C253" s="158" t="s">
        <v>441</v>
      </c>
      <c r="D253" s="158" t="s">
        <v>278</v>
      </c>
      <c r="E253" s="162" t="s">
        <v>279</v>
      </c>
      <c r="F253" s="6"/>
      <c r="H253" s="6"/>
    </row>
    <row r="254" spans="1:8">
      <c r="A254" s="6"/>
      <c r="B254" s="161" t="s">
        <v>439</v>
      </c>
      <c r="C254" s="158" t="s">
        <v>313</v>
      </c>
      <c r="D254" s="158" t="s">
        <v>278</v>
      </c>
      <c r="E254" s="162" t="s">
        <v>279</v>
      </c>
      <c r="F254" s="6"/>
      <c r="H254" s="6"/>
    </row>
    <row r="255" spans="1:8">
      <c r="A255" s="6"/>
      <c r="B255" s="161" t="s">
        <v>439</v>
      </c>
      <c r="C255" s="158" t="s">
        <v>442</v>
      </c>
      <c r="D255" s="158" t="s">
        <v>278</v>
      </c>
      <c r="E255" s="162" t="s">
        <v>279</v>
      </c>
      <c r="F255" s="6"/>
      <c r="H255" s="6"/>
    </row>
    <row r="256" spans="1:8">
      <c r="A256" s="6"/>
      <c r="B256" s="161" t="s">
        <v>439</v>
      </c>
      <c r="C256" s="158" t="s">
        <v>443</v>
      </c>
      <c r="D256" s="158" t="s">
        <v>278</v>
      </c>
      <c r="E256" s="162" t="s">
        <v>279</v>
      </c>
      <c r="F256" s="6"/>
      <c r="H256" s="6"/>
    </row>
    <row r="257" spans="1:8">
      <c r="A257" s="6"/>
      <c r="B257" s="161" t="s">
        <v>439</v>
      </c>
      <c r="C257" s="158" t="s">
        <v>444</v>
      </c>
      <c r="D257" s="158" t="s">
        <v>278</v>
      </c>
      <c r="E257" s="162" t="s">
        <v>279</v>
      </c>
      <c r="F257" s="6"/>
      <c r="H257" s="6"/>
    </row>
    <row r="258" spans="1:8">
      <c r="A258" s="6"/>
      <c r="B258" s="163" t="s">
        <v>439</v>
      </c>
      <c r="C258" s="159" t="s">
        <v>445</v>
      </c>
      <c r="D258" s="158" t="s">
        <v>278</v>
      </c>
      <c r="E258" s="164">
        <v>44456.725694444445</v>
      </c>
      <c r="F258" s="6"/>
      <c r="H258" s="6"/>
    </row>
    <row r="259" spans="1:8">
      <c r="A259" s="6"/>
      <c r="B259" s="163" t="s">
        <v>439</v>
      </c>
      <c r="C259" s="159" t="s">
        <v>446</v>
      </c>
      <c r="D259" s="158" t="s">
        <v>278</v>
      </c>
      <c r="E259" s="164">
        <v>44456.729166666664</v>
      </c>
      <c r="F259" s="6"/>
      <c r="H259" s="6"/>
    </row>
    <row r="260" spans="1:8">
      <c r="A260" s="6"/>
      <c r="B260" s="163" t="s">
        <v>439</v>
      </c>
      <c r="C260" s="159" t="s">
        <v>447</v>
      </c>
      <c r="D260" s="158" t="s">
        <v>278</v>
      </c>
      <c r="E260" s="164">
        <v>44456.730555555558</v>
      </c>
      <c r="F260" s="6"/>
      <c r="H260" s="6"/>
    </row>
    <row r="261" spans="1:8">
      <c r="A261" s="6"/>
      <c r="B261" s="163" t="s">
        <v>439</v>
      </c>
      <c r="C261" s="159" t="s">
        <v>313</v>
      </c>
      <c r="D261" s="158" t="s">
        <v>278</v>
      </c>
      <c r="E261" s="164">
        <v>44456.730555555558</v>
      </c>
      <c r="F261" s="6"/>
      <c r="H261" s="6"/>
    </row>
    <row r="262" spans="1:8">
      <c r="A262" s="6"/>
      <c r="B262" s="54" t="s">
        <v>507</v>
      </c>
      <c r="C262" s="55" t="s">
        <v>511</v>
      </c>
      <c r="D262" s="158" t="s">
        <v>278</v>
      </c>
      <c r="E262" s="166">
        <v>44456.645833333328</v>
      </c>
      <c r="F262" s="6"/>
      <c r="H262" s="6"/>
    </row>
    <row r="263" spans="1:8">
      <c r="A263" s="6"/>
      <c r="B263" s="54" t="s">
        <v>507</v>
      </c>
      <c r="C263" s="55" t="s">
        <v>510</v>
      </c>
      <c r="D263" s="158" t="s">
        <v>514</v>
      </c>
      <c r="E263" s="166">
        <v>44456.645833333328</v>
      </c>
      <c r="F263" s="6"/>
      <c r="H263" s="6"/>
    </row>
    <row r="264" spans="1:8">
      <c r="A264" s="6"/>
      <c r="B264" s="54" t="s">
        <v>507</v>
      </c>
      <c r="C264" s="55" t="s">
        <v>509</v>
      </c>
      <c r="D264" s="158" t="s">
        <v>514</v>
      </c>
      <c r="E264" s="166">
        <v>44456.645833333328</v>
      </c>
      <c r="F264" s="6"/>
      <c r="H264" s="6"/>
    </row>
    <row r="265" spans="1:8">
      <c r="A265" s="6"/>
      <c r="B265" s="54" t="s">
        <v>507</v>
      </c>
      <c r="C265" s="55" t="s">
        <v>513</v>
      </c>
      <c r="D265" s="158" t="s">
        <v>514</v>
      </c>
      <c r="E265" s="166">
        <v>44456.645833333328</v>
      </c>
      <c r="F265" s="6"/>
      <c r="H265" s="6"/>
    </row>
    <row r="266" spans="1:8">
      <c r="A266" s="6"/>
      <c r="B266" s="54" t="s">
        <v>507</v>
      </c>
      <c r="C266" s="55" t="s">
        <v>512</v>
      </c>
      <c r="D266" s="158" t="s">
        <v>514</v>
      </c>
      <c r="E266" s="166">
        <v>44456.645833333328</v>
      </c>
      <c r="F266" s="6"/>
      <c r="H266" s="6"/>
    </row>
    <row r="267" spans="1:8">
      <c r="A267" s="6"/>
      <c r="B267" s="54" t="s">
        <v>507</v>
      </c>
      <c r="C267" s="55" t="s">
        <v>508</v>
      </c>
      <c r="D267" s="158" t="s">
        <v>514</v>
      </c>
      <c r="E267" s="166">
        <v>44456.645833333328</v>
      </c>
      <c r="F267" s="6"/>
      <c r="H267" s="6"/>
    </row>
    <row r="268" spans="1:8">
      <c r="A268" s="6"/>
      <c r="B268" s="54" t="s">
        <v>515</v>
      </c>
      <c r="C268" s="55" t="s">
        <v>516</v>
      </c>
      <c r="D268" s="158" t="s">
        <v>514</v>
      </c>
      <c r="E268" s="166">
        <v>44456.645833333328</v>
      </c>
      <c r="F268" s="6"/>
      <c r="H268" s="6"/>
    </row>
    <row r="269" spans="1:8">
      <c r="A269" s="6"/>
      <c r="B269" s="54" t="s">
        <v>517</v>
      </c>
      <c r="C269" s="55" t="s">
        <v>518</v>
      </c>
      <c r="D269" s="158" t="s">
        <v>514</v>
      </c>
      <c r="E269" s="166">
        <v>44456.645833333328</v>
      </c>
      <c r="F269" s="6"/>
      <c r="H269" s="6"/>
    </row>
    <row r="270" spans="1:8">
      <c r="A270" s="6"/>
      <c r="B270" s="54" t="s">
        <v>519</v>
      </c>
      <c r="C270" s="55" t="s">
        <v>523</v>
      </c>
      <c r="D270" s="158" t="s">
        <v>278</v>
      </c>
      <c r="E270" s="166">
        <v>44455.740277777775</v>
      </c>
      <c r="F270" s="6"/>
      <c r="H270" s="6"/>
    </row>
    <row r="271" spans="1:8">
      <c r="A271" s="6"/>
      <c r="B271" s="54" t="s">
        <v>519</v>
      </c>
      <c r="C271" s="55" t="s">
        <v>509</v>
      </c>
      <c r="D271" s="158" t="s">
        <v>278</v>
      </c>
      <c r="E271" s="166">
        <v>44455.740277777775</v>
      </c>
      <c r="F271" s="6"/>
      <c r="H271" s="6"/>
    </row>
    <row r="272" spans="1:8">
      <c r="A272" s="6"/>
      <c r="B272" s="54" t="s">
        <v>519</v>
      </c>
      <c r="C272" s="55" t="s">
        <v>524</v>
      </c>
      <c r="D272" s="158" t="s">
        <v>278</v>
      </c>
      <c r="E272" s="166">
        <v>44455.740277777775</v>
      </c>
      <c r="F272" s="6"/>
      <c r="H272" s="6"/>
    </row>
    <row r="273" spans="1:8">
      <c r="A273" s="6"/>
      <c r="B273" s="54" t="s">
        <v>519</v>
      </c>
      <c r="C273" s="55" t="s">
        <v>521</v>
      </c>
      <c r="D273" s="158" t="s">
        <v>278</v>
      </c>
      <c r="E273" s="166">
        <v>44455.740277777775</v>
      </c>
      <c r="F273" s="6"/>
      <c r="H273" s="6"/>
    </row>
    <row r="274" spans="1:8">
      <c r="A274" s="6"/>
      <c r="B274" s="54" t="s">
        <v>519</v>
      </c>
      <c r="C274" s="55" t="s">
        <v>520</v>
      </c>
      <c r="D274" s="158" t="s">
        <v>20</v>
      </c>
      <c r="E274" s="166">
        <v>44455.740277777775</v>
      </c>
      <c r="H274" s="6"/>
    </row>
    <row r="275" spans="1:8">
      <c r="A275" s="6"/>
      <c r="B275" s="54" t="s">
        <v>519</v>
      </c>
      <c r="C275" s="55" t="s">
        <v>522</v>
      </c>
      <c r="D275" s="158" t="s">
        <v>278</v>
      </c>
      <c r="E275" s="166">
        <v>44455.740277777775</v>
      </c>
      <c r="H275" s="6"/>
    </row>
    <row r="276" spans="1:8">
      <c r="A276" s="6"/>
      <c r="B276" s="54" t="s">
        <v>525</v>
      </c>
      <c r="C276" s="55" t="s">
        <v>527</v>
      </c>
      <c r="D276" s="55" t="s">
        <v>20</v>
      </c>
      <c r="E276" s="166">
        <v>44455.740277777775</v>
      </c>
      <c r="H276" s="6"/>
    </row>
    <row r="277" spans="1:8">
      <c r="A277" s="6"/>
      <c r="B277" s="54" t="s">
        <v>526</v>
      </c>
      <c r="C277" s="55" t="s">
        <v>528</v>
      </c>
      <c r="D277" s="55" t="s">
        <v>278</v>
      </c>
      <c r="E277" s="166">
        <v>44455.740277777775</v>
      </c>
      <c r="H277" s="6"/>
    </row>
    <row r="278" spans="1:8">
      <c r="A278" s="6"/>
      <c r="B278" s="54" t="s">
        <v>529</v>
      </c>
      <c r="C278" s="55" t="s">
        <v>518</v>
      </c>
      <c r="D278" s="55" t="s">
        <v>278</v>
      </c>
      <c r="E278" s="166">
        <v>44455.740277777775</v>
      </c>
      <c r="H278" s="6"/>
    </row>
    <row r="279" spans="1:8">
      <c r="A279" s="6"/>
      <c r="B279" s="54" t="s">
        <v>530</v>
      </c>
      <c r="C279" s="55" t="s">
        <v>527</v>
      </c>
      <c r="D279" s="55" t="s">
        <v>278</v>
      </c>
      <c r="E279" s="166">
        <v>44455.740277777775</v>
      </c>
      <c r="H279" s="6"/>
    </row>
    <row r="280" spans="1:8">
      <c r="A280" s="6"/>
      <c r="B280" s="54" t="s">
        <v>531</v>
      </c>
      <c r="C280" s="55" t="s">
        <v>532</v>
      </c>
      <c r="D280" s="55" t="s">
        <v>278</v>
      </c>
      <c r="E280" s="166">
        <v>44455.740277777775</v>
      </c>
      <c r="H280" s="6"/>
    </row>
    <row r="281" spans="1:8">
      <c r="A281" s="6"/>
      <c r="B281" s="54" t="s">
        <v>531</v>
      </c>
      <c r="C281" s="55" t="s">
        <v>508</v>
      </c>
      <c r="D281" s="55" t="s">
        <v>278</v>
      </c>
      <c r="E281" s="166">
        <v>44455.740277777775</v>
      </c>
      <c r="H281" s="6"/>
    </row>
    <row r="282" spans="1:8">
      <c r="A282" s="6"/>
      <c r="B282" s="54" t="s">
        <v>531</v>
      </c>
      <c r="C282" s="55" t="s">
        <v>533</v>
      </c>
      <c r="D282" s="55" t="s">
        <v>278</v>
      </c>
      <c r="E282" s="166">
        <v>44455.740277777775</v>
      </c>
      <c r="H282" s="6"/>
    </row>
    <row r="283" spans="1:8">
      <c r="A283" s="6"/>
      <c r="B283" s="54" t="s">
        <v>531</v>
      </c>
      <c r="C283" s="55" t="s">
        <v>509</v>
      </c>
      <c r="D283" s="55" t="s">
        <v>278</v>
      </c>
      <c r="E283" s="166">
        <v>44455.740277777775</v>
      </c>
      <c r="H283" s="6"/>
    </row>
    <row r="284" spans="1:8">
      <c r="A284" s="6"/>
      <c r="B284" s="54" t="s">
        <v>534</v>
      </c>
      <c r="C284" s="55" t="s">
        <v>535</v>
      </c>
      <c r="D284" s="55" t="s">
        <v>278</v>
      </c>
      <c r="E284" s="166">
        <v>44455.740277777775</v>
      </c>
      <c r="H284" s="6"/>
    </row>
    <row r="285" spans="1:8">
      <c r="A285" s="6"/>
      <c r="B285" s="54" t="s">
        <v>534</v>
      </c>
      <c r="C285" s="55" t="s">
        <v>536</v>
      </c>
      <c r="D285" s="55" t="s">
        <v>278</v>
      </c>
      <c r="E285" s="166">
        <v>44455.740277777775</v>
      </c>
      <c r="H285" s="6"/>
    </row>
    <row r="286" spans="1:8">
      <c r="A286" s="6"/>
      <c r="B286" s="54" t="s">
        <v>537</v>
      </c>
      <c r="C286" s="55" t="s">
        <v>538</v>
      </c>
      <c r="D286" s="55" t="s">
        <v>278</v>
      </c>
      <c r="E286" s="166">
        <v>44455.740277777775</v>
      </c>
      <c r="H286" s="6"/>
    </row>
    <row r="287" spans="1:8">
      <c r="A287" s="6"/>
      <c r="B287" s="54" t="s">
        <v>539</v>
      </c>
      <c r="C287" s="55" t="s">
        <v>510</v>
      </c>
      <c r="D287" s="55" t="s">
        <v>278</v>
      </c>
      <c r="E287" s="166">
        <v>44456.645833333328</v>
      </c>
      <c r="H287" s="6"/>
    </row>
    <row r="288" spans="1:8">
      <c r="A288" s="6"/>
      <c r="B288" s="54" t="s">
        <v>539</v>
      </c>
      <c r="C288" s="55" t="s">
        <v>509</v>
      </c>
      <c r="D288" s="55" t="s">
        <v>278</v>
      </c>
      <c r="E288" s="166">
        <v>44456.645833333328</v>
      </c>
      <c r="H288" s="6"/>
    </row>
    <row r="289" spans="1:8">
      <c r="A289" s="6"/>
      <c r="B289" s="54" t="s">
        <v>539</v>
      </c>
      <c r="C289" s="55" t="s">
        <v>521</v>
      </c>
      <c r="D289" s="55" t="s">
        <v>278</v>
      </c>
      <c r="E289" s="166">
        <v>44456.645833333328</v>
      </c>
      <c r="H289" s="6"/>
    </row>
    <row r="290" spans="1:8">
      <c r="A290" s="6"/>
      <c r="B290" s="54" t="s">
        <v>539</v>
      </c>
      <c r="C290" s="55" t="s">
        <v>512</v>
      </c>
      <c r="D290" s="55" t="s">
        <v>278</v>
      </c>
      <c r="E290" s="166">
        <v>44456.645833333328</v>
      </c>
      <c r="H290" s="6"/>
    </row>
    <row r="291" spans="1:8">
      <c r="A291" s="6"/>
      <c r="B291" s="54" t="s">
        <v>539</v>
      </c>
      <c r="C291" s="55" t="s">
        <v>511</v>
      </c>
      <c r="D291" s="55" t="s">
        <v>278</v>
      </c>
      <c r="E291" s="166">
        <v>44456.645833333328</v>
      </c>
      <c r="H291" s="6"/>
    </row>
    <row r="292" spans="1:8">
      <c r="A292" s="6"/>
      <c r="B292" s="54" t="s">
        <v>539</v>
      </c>
      <c r="C292" s="55" t="s">
        <v>513</v>
      </c>
      <c r="D292" s="55" t="s">
        <v>278</v>
      </c>
      <c r="E292" s="166">
        <v>44456.645833333328</v>
      </c>
      <c r="H292" s="6"/>
    </row>
    <row r="293" spans="1:8">
      <c r="A293" s="6"/>
      <c r="B293" s="54" t="s">
        <v>539</v>
      </c>
      <c r="C293" s="55" t="s">
        <v>533</v>
      </c>
      <c r="D293" s="55" t="s">
        <v>278</v>
      </c>
      <c r="E293" s="166">
        <v>44456.645833333328</v>
      </c>
      <c r="H293" s="6"/>
    </row>
    <row r="294" spans="1:8">
      <c r="A294" s="6"/>
      <c r="B294" s="54" t="s">
        <v>539</v>
      </c>
      <c r="C294" s="55" t="s">
        <v>540</v>
      </c>
      <c r="D294" s="55" t="s">
        <v>20</v>
      </c>
      <c r="E294" s="166">
        <v>44456.645833333328</v>
      </c>
      <c r="H294" s="6"/>
    </row>
    <row r="295" spans="1:8">
      <c r="A295" s="6"/>
      <c r="B295" s="54" t="s">
        <v>541</v>
      </c>
      <c r="C295" s="55" t="s">
        <v>542</v>
      </c>
      <c r="D295" s="55" t="s">
        <v>278</v>
      </c>
      <c r="E295" s="166">
        <v>44456.645833333328</v>
      </c>
      <c r="H295" s="6"/>
    </row>
    <row r="296" spans="1:8">
      <c r="A296" s="6"/>
      <c r="B296" s="54" t="s">
        <v>541</v>
      </c>
      <c r="C296" s="55" t="s">
        <v>543</v>
      </c>
      <c r="D296" s="55" t="s">
        <v>278</v>
      </c>
      <c r="E296" s="166">
        <v>44456.645833333328</v>
      </c>
      <c r="H296" s="6"/>
    </row>
    <row r="297" spans="1:8">
      <c r="A297" s="6"/>
      <c r="B297" s="54" t="s">
        <v>544</v>
      </c>
      <c r="C297" s="55" t="s">
        <v>545</v>
      </c>
      <c r="D297" s="55" t="s">
        <v>20</v>
      </c>
      <c r="E297" s="166">
        <v>44456.538194444445</v>
      </c>
      <c r="H297" s="6"/>
    </row>
    <row r="298" spans="1:8">
      <c r="A298" s="6"/>
      <c r="B298" s="54" t="s">
        <v>544</v>
      </c>
      <c r="C298" s="55" t="s">
        <v>426</v>
      </c>
      <c r="D298" s="55" t="s">
        <v>20</v>
      </c>
      <c r="E298" s="166">
        <v>44456.538194444445</v>
      </c>
      <c r="H298" s="6"/>
    </row>
    <row r="299" spans="1:8">
      <c r="A299" s="6"/>
      <c r="B299" s="54" t="s">
        <v>544</v>
      </c>
      <c r="C299" s="55" t="s">
        <v>427</v>
      </c>
      <c r="D299" s="55" t="s">
        <v>20</v>
      </c>
      <c r="E299" s="166">
        <v>44456.538194444445</v>
      </c>
      <c r="H299" s="6"/>
    </row>
    <row r="300" spans="1:8">
      <c r="A300" s="6"/>
      <c r="B300" s="54" t="s">
        <v>546</v>
      </c>
      <c r="C300" s="55" t="s">
        <v>547</v>
      </c>
      <c r="D300" s="55" t="s">
        <v>278</v>
      </c>
      <c r="E300" s="166">
        <v>44456.645833333328</v>
      </c>
      <c r="H300" s="6"/>
    </row>
    <row r="301" spans="1:8">
      <c r="A301" s="6"/>
      <c r="B301" s="54" t="s">
        <v>548</v>
      </c>
      <c r="C301" s="55" t="s">
        <v>509</v>
      </c>
      <c r="D301" s="55" t="s">
        <v>514</v>
      </c>
      <c r="E301" s="166">
        <v>44455.740277777775</v>
      </c>
      <c r="H301" s="6"/>
    </row>
    <row r="302" spans="1:8">
      <c r="A302" s="6"/>
      <c r="B302" s="54" t="s">
        <v>548</v>
      </c>
      <c r="C302" s="55" t="s">
        <v>524</v>
      </c>
      <c r="D302" s="55" t="s">
        <v>20</v>
      </c>
      <c r="E302" s="166">
        <v>44456.645833333328</v>
      </c>
      <c r="H302" s="6"/>
    </row>
    <row r="303" spans="1:8">
      <c r="A303" s="6"/>
      <c r="B303" s="54" t="s">
        <v>548</v>
      </c>
      <c r="C303" s="55" t="s">
        <v>549</v>
      </c>
      <c r="D303" s="55" t="s">
        <v>20</v>
      </c>
      <c r="E303" s="166">
        <v>44455.740277777775</v>
      </c>
      <c r="H303" s="6"/>
    </row>
    <row r="304" spans="1:8">
      <c r="A304" s="6"/>
      <c r="B304" s="54" t="s">
        <v>548</v>
      </c>
      <c r="C304" s="55" t="s">
        <v>521</v>
      </c>
      <c r="D304" s="55" t="s">
        <v>278</v>
      </c>
      <c r="E304" s="166">
        <v>44455.740277777775</v>
      </c>
      <c r="H304" s="6"/>
    </row>
    <row r="305" spans="1:8">
      <c r="A305" s="6"/>
      <c r="B305" s="54" t="s">
        <v>550</v>
      </c>
      <c r="C305" s="55" t="s">
        <v>551</v>
      </c>
      <c r="D305" s="55" t="s">
        <v>514</v>
      </c>
      <c r="E305" s="166">
        <v>44455.740277777775</v>
      </c>
      <c r="H305" s="6"/>
    </row>
    <row r="306" spans="1:8">
      <c r="A306" s="6"/>
      <c r="B306" s="54" t="s">
        <v>550</v>
      </c>
      <c r="C306" s="55" t="s">
        <v>510</v>
      </c>
      <c r="D306" s="55" t="s">
        <v>20</v>
      </c>
      <c r="E306" s="166">
        <v>44455.740277777775</v>
      </c>
      <c r="H306" s="6"/>
    </row>
    <row r="307" spans="1:8">
      <c r="A307" s="6"/>
      <c r="B307" s="54" t="s">
        <v>550</v>
      </c>
      <c r="C307" s="55" t="s">
        <v>543</v>
      </c>
      <c r="D307" s="55" t="s">
        <v>278</v>
      </c>
      <c r="E307" s="166">
        <v>44455.740277777775</v>
      </c>
      <c r="H307" s="6"/>
    </row>
    <row r="308" spans="1:8">
      <c r="A308" s="6"/>
      <c r="B308" s="54" t="s">
        <v>550</v>
      </c>
      <c r="C308" s="55" t="s">
        <v>552</v>
      </c>
      <c r="D308" s="55" t="s">
        <v>514</v>
      </c>
      <c r="E308" s="166">
        <v>44455.740277777775</v>
      </c>
      <c r="H308" s="6"/>
    </row>
    <row r="309" spans="1:8">
      <c r="A309" s="6"/>
      <c r="B309" s="54" t="s">
        <v>550</v>
      </c>
      <c r="C309" s="55" t="s">
        <v>521</v>
      </c>
      <c r="D309" s="55" t="s">
        <v>514</v>
      </c>
      <c r="E309" s="166">
        <v>44455.740277777775</v>
      </c>
      <c r="H309" s="6"/>
    </row>
    <row r="310" spans="1:8">
      <c r="A310" s="6"/>
      <c r="B310" s="54" t="s">
        <v>550</v>
      </c>
      <c r="C310" s="55" t="s">
        <v>509</v>
      </c>
      <c r="D310" s="55" t="s">
        <v>514</v>
      </c>
      <c r="E310" s="166">
        <v>44455.740277777775</v>
      </c>
      <c r="H310" s="6"/>
    </row>
    <row r="311" spans="1:8">
      <c r="A311" s="6"/>
      <c r="B311" s="54" t="s">
        <v>553</v>
      </c>
      <c r="C311" s="55" t="s">
        <v>554</v>
      </c>
      <c r="D311" s="55" t="s">
        <v>514</v>
      </c>
      <c r="E311" s="166">
        <v>44455.740277777775</v>
      </c>
      <c r="H311" s="6"/>
    </row>
    <row r="312" spans="1:8">
      <c r="A312" s="6"/>
      <c r="B312" s="54" t="s">
        <v>553</v>
      </c>
      <c r="C312" s="55" t="s">
        <v>518</v>
      </c>
      <c r="D312" s="55" t="s">
        <v>514</v>
      </c>
      <c r="E312" s="166">
        <v>44455.740277777775</v>
      </c>
      <c r="H312" s="6"/>
    </row>
    <row r="313" spans="1:8">
      <c r="A313" s="6"/>
      <c r="B313" s="54" t="s">
        <v>555</v>
      </c>
      <c r="C313" s="55" t="s">
        <v>518</v>
      </c>
      <c r="D313" s="55" t="s">
        <v>514</v>
      </c>
      <c r="E313" s="166">
        <v>44455.740277777775</v>
      </c>
      <c r="H313" s="6"/>
    </row>
    <row r="314" spans="1:8">
      <c r="A314" s="6"/>
      <c r="B314" s="54" t="s">
        <v>556</v>
      </c>
      <c r="C314" s="55" t="s">
        <v>557</v>
      </c>
      <c r="D314" s="55" t="s">
        <v>278</v>
      </c>
      <c r="E314" s="166">
        <v>44455.740277777775</v>
      </c>
      <c r="H314" s="6"/>
    </row>
    <row r="315" spans="1:8">
      <c r="A315" s="6"/>
      <c r="B315" s="54" t="s">
        <v>556</v>
      </c>
      <c r="C315" s="55" t="s">
        <v>512</v>
      </c>
      <c r="D315" s="55" t="s">
        <v>278</v>
      </c>
      <c r="E315" s="166">
        <v>44457.479166666672</v>
      </c>
      <c r="H315" s="6"/>
    </row>
    <row r="316" spans="1:8">
      <c r="A316" s="6"/>
      <c r="B316" s="54" t="s">
        <v>556</v>
      </c>
      <c r="C316" s="55" t="s">
        <v>558</v>
      </c>
      <c r="D316" s="55" t="s">
        <v>278</v>
      </c>
      <c r="E316" s="166">
        <v>44455.740277777775</v>
      </c>
      <c r="H316" s="6"/>
    </row>
    <row r="317" spans="1:8">
      <c r="A317" s="6"/>
      <c r="B317" s="54" t="s">
        <v>556</v>
      </c>
      <c r="C317" s="55" t="s">
        <v>511</v>
      </c>
      <c r="D317" s="55" t="s">
        <v>514</v>
      </c>
      <c r="E317" s="166">
        <v>44457.479166666672</v>
      </c>
      <c r="H317" s="6"/>
    </row>
    <row r="318" spans="1:8">
      <c r="A318" s="6"/>
      <c r="B318" s="54" t="s">
        <v>556</v>
      </c>
      <c r="C318" s="55" t="s">
        <v>559</v>
      </c>
      <c r="D318" s="55" t="s">
        <v>278</v>
      </c>
      <c r="E318" s="166">
        <v>44457.479166666672</v>
      </c>
      <c r="H318" s="6"/>
    </row>
    <row r="319" spans="1:8">
      <c r="A319" s="6"/>
      <c r="B319" s="54" t="s">
        <v>556</v>
      </c>
      <c r="C319" s="55" t="s">
        <v>560</v>
      </c>
      <c r="D319" s="55" t="s">
        <v>278</v>
      </c>
      <c r="E319" s="166">
        <v>44457.479166666672</v>
      </c>
      <c r="H319" s="6"/>
    </row>
    <row r="320" spans="1:8">
      <c r="A320" s="6"/>
      <c r="B320" s="54" t="s">
        <v>556</v>
      </c>
      <c r="C320" s="55" t="s">
        <v>540</v>
      </c>
      <c r="D320" s="55" t="s">
        <v>278</v>
      </c>
      <c r="E320" s="166">
        <v>44457.479166666672</v>
      </c>
      <c r="H320" s="6"/>
    </row>
    <row r="321" spans="1:8">
      <c r="A321" s="6"/>
      <c r="B321" s="54" t="s">
        <v>556</v>
      </c>
      <c r="C321" s="55" t="s">
        <v>561</v>
      </c>
      <c r="D321" s="55" t="s">
        <v>20</v>
      </c>
      <c r="E321" s="166">
        <v>44455.740277777775</v>
      </c>
      <c r="H321" s="6"/>
    </row>
    <row r="322" spans="1:8">
      <c r="A322" s="6"/>
      <c r="B322" s="54" t="s">
        <v>556</v>
      </c>
      <c r="C322" s="55" t="s">
        <v>509</v>
      </c>
      <c r="D322" s="55" t="s">
        <v>514</v>
      </c>
      <c r="E322" s="166">
        <v>44455.740277777775</v>
      </c>
      <c r="H322" s="6"/>
    </row>
    <row r="323" spans="1:8">
      <c r="A323" s="6"/>
      <c r="B323" s="54" t="s">
        <v>556</v>
      </c>
      <c r="C323" s="55" t="s">
        <v>510</v>
      </c>
      <c r="D323" s="55" t="s">
        <v>278</v>
      </c>
      <c r="E323" s="166">
        <v>44456.82430555555</v>
      </c>
      <c r="H323" s="6"/>
    </row>
    <row r="324" spans="1:8">
      <c r="A324" s="6"/>
      <c r="B324" s="54" t="s">
        <v>556</v>
      </c>
      <c r="C324" s="55" t="s">
        <v>524</v>
      </c>
      <c r="D324" s="55" t="s">
        <v>278</v>
      </c>
      <c r="E324" s="166">
        <v>44455.740277777775</v>
      </c>
      <c r="H324" s="6"/>
    </row>
    <row r="325" spans="1:8">
      <c r="A325" s="6"/>
      <c r="B325" s="54" t="s">
        <v>562</v>
      </c>
      <c r="C325" s="55" t="s">
        <v>563</v>
      </c>
      <c r="D325" s="55" t="s">
        <v>278</v>
      </c>
      <c r="E325" s="166">
        <v>44455.740277777775</v>
      </c>
      <c r="H325" s="6"/>
    </row>
    <row r="326" spans="1:8">
      <c r="A326" s="6"/>
      <c r="B326" s="54" t="s">
        <v>564</v>
      </c>
      <c r="C326" s="55" t="s">
        <v>518</v>
      </c>
      <c r="D326" s="55" t="s">
        <v>278</v>
      </c>
      <c r="E326" s="166">
        <v>44455.740277777775</v>
      </c>
      <c r="H326" s="6"/>
    </row>
    <row r="327" spans="1:8">
      <c r="A327" s="6"/>
      <c r="B327" s="54" t="s">
        <v>564</v>
      </c>
      <c r="C327" s="55" t="s">
        <v>557</v>
      </c>
      <c r="D327" s="55" t="s">
        <v>20</v>
      </c>
      <c r="E327" s="166">
        <v>44455.740277777775</v>
      </c>
      <c r="H327" s="6"/>
    </row>
    <row r="328" spans="1:8">
      <c r="A328" s="6"/>
      <c r="B328" s="54" t="s">
        <v>565</v>
      </c>
      <c r="C328" s="55" t="s">
        <v>510</v>
      </c>
      <c r="D328" s="55" t="s">
        <v>278</v>
      </c>
      <c r="E328" s="166">
        <v>44455.740277777775</v>
      </c>
      <c r="H328" s="6"/>
    </row>
    <row r="329" spans="1:8">
      <c r="A329" s="6"/>
      <c r="B329" s="54" t="s">
        <v>565</v>
      </c>
      <c r="C329" s="55" t="s">
        <v>513</v>
      </c>
      <c r="D329" s="55" t="s">
        <v>278</v>
      </c>
      <c r="E329" s="166">
        <v>44455.740277777775</v>
      </c>
      <c r="H329" s="6"/>
    </row>
    <row r="330" spans="1:8">
      <c r="A330" s="6"/>
      <c r="B330" s="54" t="s">
        <v>565</v>
      </c>
      <c r="C330" s="55" t="s">
        <v>509</v>
      </c>
      <c r="D330" s="55" t="s">
        <v>278</v>
      </c>
      <c r="E330" s="166">
        <v>44455.740277777775</v>
      </c>
      <c r="H330" s="6"/>
    </row>
    <row r="331" spans="1:8">
      <c r="A331" s="6"/>
      <c r="B331" s="54" t="s">
        <v>565</v>
      </c>
      <c r="C331" s="55" t="s">
        <v>566</v>
      </c>
      <c r="D331" s="55" t="s">
        <v>278</v>
      </c>
      <c r="E331" s="166">
        <v>44455.740277777775</v>
      </c>
      <c r="H331" s="6"/>
    </row>
    <row r="332" spans="1:8">
      <c r="A332" s="6"/>
      <c r="B332" s="54" t="s">
        <v>567</v>
      </c>
      <c r="C332" s="55" t="s">
        <v>568</v>
      </c>
      <c r="D332" s="55" t="s">
        <v>20</v>
      </c>
      <c r="E332" s="166">
        <v>44455.740277777775</v>
      </c>
      <c r="H332" s="6"/>
    </row>
    <row r="333" spans="1:8">
      <c r="A333" s="6"/>
      <c r="B333" s="54" t="s">
        <v>569</v>
      </c>
      <c r="C333" s="55" t="s">
        <v>521</v>
      </c>
      <c r="D333" s="55" t="s">
        <v>514</v>
      </c>
      <c r="E333" s="166">
        <v>44455.740277777775</v>
      </c>
      <c r="H333" s="6"/>
    </row>
    <row r="334" spans="1:8">
      <c r="A334" s="6"/>
      <c r="B334" s="54" t="s">
        <v>569</v>
      </c>
      <c r="C334" s="55" t="s">
        <v>510</v>
      </c>
      <c r="D334" s="55" t="s">
        <v>20</v>
      </c>
      <c r="E334" s="166">
        <v>44455.740277777775</v>
      </c>
      <c r="H334" s="6"/>
    </row>
    <row r="335" spans="1:8">
      <c r="A335" s="6"/>
      <c r="B335" s="54" t="s">
        <v>569</v>
      </c>
      <c r="C335" s="55" t="s">
        <v>543</v>
      </c>
      <c r="D335" s="55" t="s">
        <v>278</v>
      </c>
      <c r="E335" s="166">
        <v>44455.740277777775</v>
      </c>
      <c r="H335" s="6"/>
    </row>
    <row r="336" spans="1:8">
      <c r="A336" s="6"/>
      <c r="B336" s="54" t="s">
        <v>569</v>
      </c>
      <c r="C336" s="55" t="s">
        <v>511</v>
      </c>
      <c r="D336" s="55" t="s">
        <v>514</v>
      </c>
      <c r="E336" s="166">
        <v>44455.740277777775</v>
      </c>
      <c r="H336" s="6"/>
    </row>
    <row r="337" spans="1:8">
      <c r="A337" s="6"/>
      <c r="B337" s="54" t="s">
        <v>569</v>
      </c>
      <c r="C337" s="55" t="s">
        <v>523</v>
      </c>
      <c r="D337" s="55" t="s">
        <v>514</v>
      </c>
      <c r="E337" s="166">
        <v>44455.740277777775</v>
      </c>
      <c r="H337" s="6"/>
    </row>
    <row r="338" spans="1:8">
      <c r="A338" s="6"/>
      <c r="B338" s="54" t="s">
        <v>569</v>
      </c>
      <c r="C338" s="55" t="s">
        <v>509</v>
      </c>
      <c r="D338" s="55" t="s">
        <v>514</v>
      </c>
      <c r="E338" s="166">
        <v>44455.740277777775</v>
      </c>
      <c r="H338" s="6"/>
    </row>
    <row r="339" spans="1:8">
      <c r="A339" s="6"/>
      <c r="B339" s="54" t="s">
        <v>570</v>
      </c>
      <c r="C339" s="55" t="s">
        <v>571</v>
      </c>
      <c r="D339" s="55" t="s">
        <v>514</v>
      </c>
      <c r="E339" s="166">
        <v>44455.740277777775</v>
      </c>
      <c r="H339" s="6"/>
    </row>
    <row r="340" spans="1:8">
      <c r="A340" s="6"/>
      <c r="B340" s="54" t="s">
        <v>572</v>
      </c>
      <c r="C340" s="55" t="s">
        <v>573</v>
      </c>
      <c r="D340" s="55" t="s">
        <v>20</v>
      </c>
      <c r="E340" s="166">
        <v>44455.740277777775</v>
      </c>
      <c r="H340" s="6"/>
    </row>
    <row r="341" spans="1:8">
      <c r="A341" s="6"/>
      <c r="B341" s="54" t="s">
        <v>572</v>
      </c>
      <c r="C341" s="55" t="s">
        <v>574</v>
      </c>
      <c r="D341" s="55" t="s">
        <v>20</v>
      </c>
      <c r="E341" s="166">
        <v>44455.740277777775</v>
      </c>
      <c r="H341" s="6"/>
    </row>
    <row r="342" spans="1:8">
      <c r="A342" s="6"/>
      <c r="B342" s="54" t="s">
        <v>575</v>
      </c>
      <c r="C342" s="55" t="s">
        <v>524</v>
      </c>
      <c r="D342" s="55" t="s">
        <v>278</v>
      </c>
      <c r="E342" s="166">
        <v>44456.645833333328</v>
      </c>
      <c r="H342" s="6"/>
    </row>
    <row r="343" spans="1:8">
      <c r="A343" s="6"/>
      <c r="B343" s="54" t="s">
        <v>575</v>
      </c>
      <c r="C343" s="55" t="s">
        <v>509</v>
      </c>
      <c r="D343" s="55" t="s">
        <v>278</v>
      </c>
      <c r="E343" s="166">
        <v>44455.740277777775</v>
      </c>
      <c r="H343" s="6"/>
    </row>
    <row r="344" spans="1:8">
      <c r="A344" s="6"/>
      <c r="B344" s="54" t="s">
        <v>575</v>
      </c>
      <c r="C344" s="55" t="s">
        <v>521</v>
      </c>
      <c r="D344" s="55" t="s">
        <v>278</v>
      </c>
      <c r="E344" s="166">
        <v>44456.645833333328</v>
      </c>
      <c r="H344" s="6"/>
    </row>
    <row r="345" spans="1:8">
      <c r="A345" s="6"/>
      <c r="B345" s="54" t="s">
        <v>575</v>
      </c>
      <c r="C345" s="55" t="s">
        <v>508</v>
      </c>
      <c r="D345" s="55" t="s">
        <v>278</v>
      </c>
      <c r="E345" s="166">
        <v>44455.740277777775</v>
      </c>
      <c r="H345" s="6"/>
    </row>
    <row r="346" spans="1:8">
      <c r="A346" s="6"/>
      <c r="B346" s="54" t="s">
        <v>575</v>
      </c>
      <c r="C346" s="55" t="s">
        <v>523</v>
      </c>
      <c r="D346" s="55" t="s">
        <v>278</v>
      </c>
      <c r="E346" s="166">
        <v>44456.645833333328</v>
      </c>
      <c r="H346" s="6"/>
    </row>
    <row r="347" spans="1:8">
      <c r="A347" s="6"/>
      <c r="B347" s="54" t="s">
        <v>576</v>
      </c>
      <c r="C347" s="55" t="s">
        <v>577</v>
      </c>
      <c r="D347" s="55" t="s">
        <v>278</v>
      </c>
      <c r="E347" s="166">
        <v>44455.740277777775</v>
      </c>
      <c r="H347" s="6"/>
    </row>
    <row r="348" spans="1:8">
      <c r="A348" s="6"/>
      <c r="B348" s="54" t="s">
        <v>576</v>
      </c>
      <c r="C348" s="55" t="s">
        <v>518</v>
      </c>
      <c r="D348" s="55" t="s">
        <v>278</v>
      </c>
      <c r="E348" s="166">
        <v>44455.740277777775</v>
      </c>
      <c r="H348" s="6"/>
    </row>
    <row r="349" spans="1:8">
      <c r="A349" s="6"/>
      <c r="B349" s="54" t="s">
        <v>578</v>
      </c>
      <c r="C349" s="55" t="s">
        <v>579</v>
      </c>
      <c r="D349" s="55" t="s">
        <v>278</v>
      </c>
      <c r="E349" s="166">
        <v>44455.740277777775</v>
      </c>
      <c r="H349" s="6"/>
    </row>
    <row r="350" spans="1:8">
      <c r="A350" s="6"/>
      <c r="B350" s="54" t="s">
        <v>580</v>
      </c>
      <c r="C350" s="55" t="s">
        <v>581</v>
      </c>
      <c r="D350" s="55" t="s">
        <v>278</v>
      </c>
      <c r="E350" s="166">
        <v>44456.645833333328</v>
      </c>
      <c r="H350" s="6"/>
    </row>
    <row r="351" spans="1:8">
      <c r="A351" s="6"/>
      <c r="B351" s="54" t="s">
        <v>580</v>
      </c>
      <c r="C351" s="55" t="s">
        <v>518</v>
      </c>
      <c r="D351" s="55" t="s">
        <v>278</v>
      </c>
      <c r="E351" s="166">
        <v>44455.740277777775</v>
      </c>
      <c r="H351" s="6"/>
    </row>
    <row r="352" spans="1:8">
      <c r="A352" s="6"/>
      <c r="B352" s="54" t="s">
        <v>582</v>
      </c>
      <c r="C352" s="55" t="s">
        <v>521</v>
      </c>
      <c r="D352" s="55" t="s">
        <v>278</v>
      </c>
      <c r="E352" s="166">
        <v>44455.740277777775</v>
      </c>
      <c r="H352" s="6"/>
    </row>
    <row r="353" spans="1:8">
      <c r="A353" s="6"/>
      <c r="B353" s="54" t="s">
        <v>582</v>
      </c>
      <c r="C353" s="55" t="s">
        <v>511</v>
      </c>
      <c r="D353" s="55" t="s">
        <v>278</v>
      </c>
      <c r="E353" s="166">
        <v>44455.740277777775</v>
      </c>
      <c r="H353" s="6"/>
    </row>
    <row r="354" spans="1:8" ht="15.75" thickBot="1">
      <c r="A354" s="6"/>
      <c r="B354" s="56" t="s">
        <v>582</v>
      </c>
      <c r="C354" s="57" t="s">
        <v>524</v>
      </c>
      <c r="D354" s="57" t="s">
        <v>278</v>
      </c>
      <c r="E354" s="167">
        <v>44455.740277777775</v>
      </c>
      <c r="H354" s="6"/>
    </row>
    <row r="355" spans="1:8">
      <c r="A355" s="6"/>
    </row>
    <row r="356" spans="1:8">
      <c r="A356" s="6"/>
    </row>
    <row r="357" spans="1:8">
      <c r="A357" s="6"/>
    </row>
    <row r="358" spans="1:8">
      <c r="A358" s="6"/>
    </row>
    <row r="359" spans="1:8">
      <c r="A359" s="6"/>
    </row>
    <row r="360" spans="1:8">
      <c r="A360" s="6"/>
    </row>
    <row r="361" spans="1:8">
      <c r="A361" s="6"/>
    </row>
    <row r="362" spans="1:8">
      <c r="A362" s="6"/>
    </row>
    <row r="363" spans="1:8">
      <c r="A363" s="6"/>
    </row>
    <row r="364" spans="1:8">
      <c r="A364" s="6"/>
    </row>
    <row r="365" spans="1:8">
      <c r="A365" s="6"/>
    </row>
    <row r="366" spans="1:8">
      <c r="A366" s="6"/>
    </row>
    <row r="367" spans="1:8">
      <c r="A367" s="6"/>
    </row>
    <row r="368" spans="1:8">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sheetData>
  <phoneticPr fontId="28" type="noConversion"/>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6FA0-D856-4386-9BDF-B3D560D651BE}">
  <dimension ref="A1:J1502"/>
  <sheetViews>
    <sheetView showGridLines="0" zoomScaleNormal="100" workbookViewId="0"/>
  </sheetViews>
  <sheetFormatPr defaultRowHeight="15"/>
  <cols>
    <col min="1" max="1" width="9.140625" customWidth="1"/>
    <col min="2" max="2" width="3.42578125" customWidth="1"/>
    <col min="3" max="3" width="7.7109375" bestFit="1" customWidth="1"/>
    <col min="4" max="4" width="11.85546875" bestFit="1" customWidth="1"/>
    <col min="5" max="5" width="30.140625" customWidth="1"/>
    <col min="6" max="7" width="9.7109375" customWidth="1"/>
    <col min="8" max="8" width="13.85546875" bestFit="1" customWidth="1"/>
    <col min="9" max="9" width="15.7109375" bestFit="1" customWidth="1"/>
    <col min="10" max="10" width="43.140625" customWidth="1"/>
  </cols>
  <sheetData>
    <row r="1" spans="1:10" s="7" customFormat="1" ht="48.2" customHeight="1">
      <c r="B1" s="24" t="str">
        <f>'Table of Contents'!B1</f>
        <v>Post-Event Report Data: PG&amp;E September 20 - 21, 2021 De-energization Event</v>
      </c>
    </row>
    <row r="2" spans="1:10" ht="15.75" thickBot="1">
      <c r="A2" s="6"/>
      <c r="B2" s="3" t="s">
        <v>448</v>
      </c>
      <c r="C2" s="6"/>
      <c r="D2" s="6"/>
      <c r="E2" s="6"/>
      <c r="F2" s="6"/>
      <c r="G2" s="6"/>
      <c r="H2" s="6"/>
      <c r="I2" s="6"/>
      <c r="J2" s="6"/>
    </row>
    <row r="3" spans="1:10" s="8" customFormat="1">
      <c r="B3" s="218" t="s">
        <v>449</v>
      </c>
      <c r="C3" s="219" t="s">
        <v>165</v>
      </c>
      <c r="D3" s="219" t="s">
        <v>450</v>
      </c>
      <c r="E3" s="219" t="s">
        <v>451</v>
      </c>
      <c r="F3" s="219" t="s">
        <v>452</v>
      </c>
      <c r="G3" s="219"/>
      <c r="H3" s="219" t="s">
        <v>453</v>
      </c>
      <c r="I3" s="64" t="s">
        <v>166</v>
      </c>
      <c r="J3" s="221" t="s">
        <v>454</v>
      </c>
    </row>
    <row r="4" spans="1:10" s="8" customFormat="1">
      <c r="B4" s="223"/>
      <c r="C4" s="220"/>
      <c r="D4" s="220"/>
      <c r="E4" s="220"/>
      <c r="F4" s="65" t="s">
        <v>455</v>
      </c>
      <c r="G4" s="65" t="s">
        <v>456</v>
      </c>
      <c r="H4" s="220"/>
      <c r="I4" s="220" t="s">
        <v>457</v>
      </c>
      <c r="J4" s="222"/>
    </row>
    <row r="5" spans="1:10" s="8" customFormat="1">
      <c r="B5" s="223"/>
      <c r="C5" s="220"/>
      <c r="D5" s="220"/>
      <c r="E5" s="220"/>
      <c r="F5" s="11">
        <v>44459</v>
      </c>
      <c r="G5" s="11">
        <f>F5+1</f>
        <v>44460</v>
      </c>
      <c r="H5" s="220"/>
      <c r="I5" s="220"/>
      <c r="J5" s="222"/>
    </row>
    <row r="6" spans="1:10" ht="30.2" customHeight="1">
      <c r="A6" s="6"/>
      <c r="B6" s="54">
        <v>1</v>
      </c>
      <c r="C6" s="55" t="s">
        <v>458</v>
      </c>
      <c r="D6" s="55" t="s">
        <v>459</v>
      </c>
      <c r="E6" s="58" t="s">
        <v>460</v>
      </c>
      <c r="F6" s="55" t="s">
        <v>461</v>
      </c>
      <c r="G6" s="55" t="s">
        <v>20</v>
      </c>
      <c r="H6" s="55">
        <v>9</v>
      </c>
      <c r="I6" s="55" t="s">
        <v>462</v>
      </c>
      <c r="J6" s="60" t="s">
        <v>463</v>
      </c>
    </row>
    <row r="7" spans="1:10" ht="30.2" customHeight="1">
      <c r="A7" s="6"/>
      <c r="B7" s="54">
        <v>2</v>
      </c>
      <c r="C7" s="55" t="s">
        <v>464</v>
      </c>
      <c r="D7" s="55" t="s">
        <v>465</v>
      </c>
      <c r="E7" s="58" t="s">
        <v>466</v>
      </c>
      <c r="F7" s="55" t="s">
        <v>461</v>
      </c>
      <c r="G7" s="55" t="s">
        <v>20</v>
      </c>
      <c r="H7" s="55">
        <v>2</v>
      </c>
      <c r="I7" s="55" t="s">
        <v>467</v>
      </c>
      <c r="J7" s="60" t="s">
        <v>468</v>
      </c>
    </row>
    <row r="8" spans="1:10" ht="30.2" customHeight="1">
      <c r="A8" s="6"/>
      <c r="B8" s="54">
        <v>3</v>
      </c>
      <c r="C8" s="55" t="s">
        <v>469</v>
      </c>
      <c r="D8" s="55" t="s">
        <v>470</v>
      </c>
      <c r="E8" s="58" t="s">
        <v>471</v>
      </c>
      <c r="F8" s="55" t="s">
        <v>20</v>
      </c>
      <c r="G8" s="55" t="s">
        <v>472</v>
      </c>
      <c r="H8" s="55">
        <v>34</v>
      </c>
      <c r="I8" s="55" t="s">
        <v>462</v>
      </c>
      <c r="J8" s="60" t="s">
        <v>463</v>
      </c>
    </row>
    <row r="9" spans="1:10" ht="30.2" customHeight="1">
      <c r="A9" s="6"/>
      <c r="B9" s="54">
        <v>4</v>
      </c>
      <c r="C9" s="55" t="s">
        <v>473</v>
      </c>
      <c r="D9" s="55" t="s">
        <v>473</v>
      </c>
      <c r="E9" s="58" t="s">
        <v>474</v>
      </c>
      <c r="F9" s="55" t="s">
        <v>475</v>
      </c>
      <c r="G9" s="55" t="s">
        <v>20</v>
      </c>
      <c r="H9" s="55">
        <v>11</v>
      </c>
      <c r="I9" s="55" t="s">
        <v>476</v>
      </c>
      <c r="J9" s="60" t="s">
        <v>468</v>
      </c>
    </row>
    <row r="10" spans="1:10" ht="30.2" customHeight="1">
      <c r="A10" s="6"/>
      <c r="B10" s="54">
        <v>5</v>
      </c>
      <c r="C10" s="55" t="s">
        <v>473</v>
      </c>
      <c r="D10" s="55" t="s">
        <v>477</v>
      </c>
      <c r="E10" s="58" t="s">
        <v>478</v>
      </c>
      <c r="F10" s="55" t="s">
        <v>475</v>
      </c>
      <c r="G10" s="55" t="s">
        <v>20</v>
      </c>
      <c r="H10" s="55">
        <v>20</v>
      </c>
      <c r="I10" s="55" t="s">
        <v>476</v>
      </c>
      <c r="J10" s="60" t="s">
        <v>468</v>
      </c>
    </row>
    <row r="11" spans="1:10" ht="30.2" customHeight="1">
      <c r="A11" s="6"/>
      <c r="B11" s="54">
        <v>6</v>
      </c>
      <c r="C11" s="55" t="s">
        <v>479</v>
      </c>
      <c r="D11" s="55" t="s">
        <v>480</v>
      </c>
      <c r="E11" s="58" t="s">
        <v>481</v>
      </c>
      <c r="F11" s="55" t="s">
        <v>482</v>
      </c>
      <c r="G11" s="55" t="s">
        <v>20</v>
      </c>
      <c r="H11" s="55">
        <v>0</v>
      </c>
      <c r="I11" s="55" t="s">
        <v>462</v>
      </c>
      <c r="J11" s="60" t="s">
        <v>463</v>
      </c>
    </row>
    <row r="12" spans="1:10" ht="30.2" customHeight="1">
      <c r="A12" s="6"/>
      <c r="B12" s="54">
        <v>7</v>
      </c>
      <c r="C12" s="55" t="s">
        <v>479</v>
      </c>
      <c r="D12" s="55" t="s">
        <v>483</v>
      </c>
      <c r="E12" s="58" t="s">
        <v>484</v>
      </c>
      <c r="F12" s="55" t="s">
        <v>482</v>
      </c>
      <c r="G12" s="55" t="s">
        <v>20</v>
      </c>
      <c r="H12" s="55">
        <v>0</v>
      </c>
      <c r="I12" s="55" t="s">
        <v>462</v>
      </c>
      <c r="J12" s="60" t="s">
        <v>463</v>
      </c>
    </row>
    <row r="13" spans="1:10" ht="30.2" customHeight="1">
      <c r="A13" s="6"/>
      <c r="B13" s="54">
        <v>8</v>
      </c>
      <c r="C13" s="55" t="s">
        <v>485</v>
      </c>
      <c r="D13" s="55" t="s">
        <v>486</v>
      </c>
      <c r="E13" s="58" t="s">
        <v>487</v>
      </c>
      <c r="F13" s="55" t="s">
        <v>475</v>
      </c>
      <c r="G13" s="55" t="s">
        <v>20</v>
      </c>
      <c r="H13" s="55">
        <v>8</v>
      </c>
      <c r="I13" s="55" t="s">
        <v>476</v>
      </c>
      <c r="J13" s="60" t="s">
        <v>468</v>
      </c>
    </row>
    <row r="14" spans="1:10" ht="30.2" customHeight="1" thickBot="1">
      <c r="A14" s="6"/>
      <c r="B14" s="56">
        <v>9</v>
      </c>
      <c r="C14" s="57" t="s">
        <v>488</v>
      </c>
      <c r="D14" s="57" t="s">
        <v>489</v>
      </c>
      <c r="E14" s="59" t="s">
        <v>490</v>
      </c>
      <c r="F14" s="57" t="s">
        <v>491</v>
      </c>
      <c r="G14" s="57" t="s">
        <v>20</v>
      </c>
      <c r="H14" s="57">
        <v>181</v>
      </c>
      <c r="I14" s="57" t="s">
        <v>467</v>
      </c>
      <c r="J14" s="61" t="s">
        <v>468</v>
      </c>
    </row>
    <row r="15" spans="1:10">
      <c r="A15" s="6"/>
      <c r="B15" s="6"/>
      <c r="C15" s="6"/>
      <c r="D15" s="6"/>
      <c r="E15" s="6"/>
      <c r="F15" s="6"/>
      <c r="G15" s="6"/>
      <c r="H15" s="6"/>
      <c r="I15" s="6"/>
      <c r="J15" s="6"/>
    </row>
    <row r="16" spans="1:10">
      <c r="A16" s="6"/>
      <c r="B16" s="6"/>
      <c r="C16" s="6"/>
      <c r="D16" s="6"/>
      <c r="E16" s="6"/>
      <c r="F16" s="6"/>
      <c r="G16" s="6"/>
      <c r="H16" s="6"/>
      <c r="I16" s="6"/>
      <c r="J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sheetData>
  <mergeCells count="8">
    <mergeCell ref="J3:J5"/>
    <mergeCell ref="I4:I5"/>
    <mergeCell ref="B3:B5"/>
    <mergeCell ref="C3:C5"/>
    <mergeCell ref="D3:D5"/>
    <mergeCell ref="E3:E5"/>
    <mergeCell ref="F3:G3"/>
    <mergeCell ref="H3:H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9D40-2D70-4F04-BD28-DAB351FB6CFE}">
  <sheetPr>
    <tabColor theme="1"/>
  </sheetPr>
  <dimension ref="B1:B5"/>
  <sheetViews>
    <sheetView showGridLines="0" zoomScaleNormal="100" workbookViewId="0"/>
  </sheetViews>
  <sheetFormatPr defaultColWidth="9.140625" defaultRowHeight="15"/>
  <cols>
    <col min="1" max="1" width="9.140625" style="6" customWidth="1"/>
    <col min="2" max="16384" width="9.140625" style="6"/>
  </cols>
  <sheetData>
    <row r="1" spans="2:2" s="7" customFormat="1" ht="48.2" customHeight="1">
      <c r="B1" s="24" t="str">
        <f>'Table of Contents'!B1</f>
        <v>Post-Event Report Data: PG&amp;E September 20 - 21, 2021 De-energization Event</v>
      </c>
    </row>
    <row r="2" spans="2:2" ht="27">
      <c r="B2" s="25" t="s">
        <v>18</v>
      </c>
    </row>
    <row r="3" spans="2:2">
      <c r="B3" s="26" t="str">
        <f>'Table 2'!_Ref80199625</f>
        <v>Table 2: 2021 PSPS Risk-Benefit Consequence Modelling Considerations</v>
      </c>
    </row>
    <row r="4" spans="2:2">
      <c r="B4" s="27"/>
    </row>
    <row r="5" spans="2:2">
      <c r="B5" s="27"/>
    </row>
  </sheetData>
  <hyperlinks>
    <hyperlink ref="B3" location="'Table 2'!A1" display="'Table 2'!A1" xr:uid="{D82F43CA-C389-4A7E-8092-A311771A50FA}"/>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66D4-2B5F-4399-BA54-5FA6892B394F}">
  <dimension ref="B1:H15"/>
  <sheetViews>
    <sheetView showGridLines="0" zoomScaleNormal="100" workbookViewId="0"/>
  </sheetViews>
  <sheetFormatPr defaultColWidth="9.140625" defaultRowHeight="15"/>
  <cols>
    <col min="1" max="1" width="9.140625" style="6"/>
    <col min="2" max="2" width="14.7109375" style="6" customWidth="1"/>
    <col min="3" max="3" width="34" style="6" customWidth="1"/>
    <col min="4" max="4" width="43.85546875" style="6" customWidth="1"/>
    <col min="5" max="12" width="14.7109375" style="6" customWidth="1"/>
    <col min="13" max="16384" width="9.140625" style="6"/>
  </cols>
  <sheetData>
    <row r="1" spans="2:8" s="7" customFormat="1" ht="48.2" customHeight="1">
      <c r="B1" s="24" t="str">
        <f>'Table of Contents'!B1</f>
        <v>Post-Event Report Data: PG&amp;E September 20 - 21, 2021 De-energization Event</v>
      </c>
    </row>
    <row r="2" spans="2:8" ht="15.75" thickBot="1">
      <c r="B2" s="3" t="s">
        <v>611</v>
      </c>
    </row>
    <row r="3" spans="2:8" ht="28.5">
      <c r="B3" s="32" t="s">
        <v>608</v>
      </c>
      <c r="C3" s="33" t="s">
        <v>609</v>
      </c>
      <c r="D3" s="34" t="s">
        <v>610</v>
      </c>
      <c r="F3" s="88"/>
      <c r="G3"/>
      <c r="H3"/>
    </row>
    <row r="4" spans="2:8" ht="56.25">
      <c r="B4" s="13" t="s">
        <v>19</v>
      </c>
      <c r="C4" s="173" t="s">
        <v>607</v>
      </c>
      <c r="D4" s="188" t="s">
        <v>808</v>
      </c>
    </row>
    <row r="5" spans="2:8" ht="33.75">
      <c r="B5" s="13" t="s">
        <v>603</v>
      </c>
      <c r="C5" s="173" t="s">
        <v>604</v>
      </c>
      <c r="D5" s="14" t="s">
        <v>605</v>
      </c>
    </row>
    <row r="6" spans="2:8" ht="45.75" thickBot="1">
      <c r="B6" s="15" t="s">
        <v>606</v>
      </c>
      <c r="C6" s="189" t="s">
        <v>809</v>
      </c>
      <c r="D6" s="190" t="s">
        <v>810</v>
      </c>
    </row>
    <row r="7" spans="2:8">
      <c r="B7" s="16"/>
      <c r="C7" s="16"/>
      <c r="D7" s="16"/>
    </row>
    <row r="8" spans="2:8">
      <c r="B8" s="21"/>
      <c r="C8" s="16"/>
      <c r="D8" s="16"/>
    </row>
    <row r="9" spans="2:8">
      <c r="B9" s="23" t="s">
        <v>21</v>
      </c>
      <c r="C9" s="22"/>
      <c r="D9" s="16"/>
    </row>
    <row r="10" spans="2:8">
      <c r="B10" s="23" t="s">
        <v>22</v>
      </c>
      <c r="C10" s="22"/>
      <c r="D10" s="16"/>
    </row>
    <row r="11" spans="2:8">
      <c r="B11" s="23" t="s">
        <v>811</v>
      </c>
      <c r="C11" s="22"/>
      <c r="D11" s="16"/>
    </row>
    <row r="12" spans="2:8">
      <c r="B12" s="16"/>
      <c r="C12" s="16"/>
      <c r="D12" s="16"/>
    </row>
    <row r="13" spans="2:8">
      <c r="B13" s="8"/>
    </row>
    <row r="14" spans="2:8">
      <c r="B14" s="8"/>
    </row>
    <row r="15" spans="2:8">
      <c r="B15" s="8"/>
    </row>
  </sheetData>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3765-B77B-4246-B5D7-F4CC6AAB6B00}">
  <sheetPr>
    <tabColor theme="1"/>
  </sheetPr>
  <dimension ref="A1:B1536"/>
  <sheetViews>
    <sheetView showGridLines="0" zoomScaleNormal="100" workbookViewId="0"/>
  </sheetViews>
  <sheetFormatPr defaultRowHeight="15"/>
  <cols>
    <col min="1" max="1" width="9.140625" customWidth="1"/>
  </cols>
  <sheetData>
    <row r="1" spans="1:2" s="7" customFormat="1" ht="48.2" customHeight="1">
      <c r="B1" s="24" t="str">
        <f>'Table of Contents'!B1</f>
        <v>Post-Event Report Data: PG&amp;E September 20 - 21, 2021 De-energization Event</v>
      </c>
    </row>
    <row r="2" spans="1:2" ht="27">
      <c r="A2" s="6"/>
      <c r="B2" s="25" t="s">
        <v>23</v>
      </c>
    </row>
    <row r="3" spans="1:2">
      <c r="A3" s="6"/>
      <c r="B3" s="40" t="str">
        <f>'Table 3'!B2</f>
        <v>Table 3: Notification Descriptions</v>
      </c>
    </row>
    <row r="4" spans="1:2">
      <c r="A4" s="6"/>
      <c r="B4" s="27" t="str">
        <f>'Table 4'!B2</f>
        <v>Table 4: Customer Notification Timeline Summary Prior to De-energization for September 20, 2021 PSPS Event</v>
      </c>
    </row>
    <row r="5" spans="1:2">
      <c r="A5" s="6"/>
      <c r="B5" s="27" t="str">
        <f>'Table 5'!B2</f>
        <v>Table 5: Notifications to Customers where Positive or Affirmative Notification was Attempted</v>
      </c>
    </row>
    <row r="6" spans="1:2">
      <c r="A6" s="6"/>
      <c r="B6" s="27" t="str">
        <f>'Table 6'!B2</f>
        <v>Table 6: Outcomes of Notifications to De-energized Medical Baseline Program Customers</v>
      </c>
    </row>
    <row r="7" spans="1:2">
      <c r="A7" s="6"/>
      <c r="B7" s="27" t="str">
        <f>'Table 7'!B2</f>
        <v>Table 7: Count and Type of Additional Notifications to De-energized Medical Baseline Program Customers</v>
      </c>
    </row>
    <row r="8" spans="1:2">
      <c r="A8" s="6"/>
      <c r="B8" s="27" t="str">
        <f>'Table 8'!B2</f>
        <v>Table 8: Notification Failure Causes</v>
      </c>
    </row>
    <row r="9" spans="1:2">
      <c r="A9" s="6"/>
      <c r="B9" s="6"/>
    </row>
    <row r="10" spans="1:2">
      <c r="A10" s="6"/>
      <c r="B10" s="6"/>
    </row>
    <row r="11" spans="1:2">
      <c r="A11" s="6"/>
      <c r="B11" s="6"/>
    </row>
    <row r="12" spans="1:2">
      <c r="A12" s="6"/>
      <c r="B12" s="6"/>
    </row>
    <row r="13" spans="1:2">
      <c r="A13" s="6"/>
      <c r="B13" s="6"/>
    </row>
    <row r="14" spans="1:2">
      <c r="A14" s="6"/>
      <c r="B14" s="6"/>
    </row>
    <row r="15" spans="1:2">
      <c r="A15" s="6"/>
      <c r="B15" s="6"/>
    </row>
    <row r="16" spans="1:2">
      <c r="A16" s="6"/>
      <c r="B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hyperlinks>
    <hyperlink ref="B3" location="'Table 3'!A1" display="'Table 3'!A1" xr:uid="{4B59982B-959D-4D54-9B59-034DAC5E29CA}"/>
    <hyperlink ref="B4" location="'Table 4'!A1" display="'Table 4'!A1" xr:uid="{6F533883-2BBB-46BF-BB00-D1733F34BEA0}"/>
    <hyperlink ref="B5" location="'Table 5'!A1" display="'Table 5'!A1" xr:uid="{2AEEB4DE-4237-470D-96E5-D15993334DF7}"/>
    <hyperlink ref="B6" location="'Table 6'!A1" display="'Table 6'!A1" xr:uid="{E020A05D-51C5-4F36-BFCB-07422D25A043}"/>
    <hyperlink ref="B7" location="'Table 7'!A1" display="'Table 7'!A1" xr:uid="{87E2EB70-92A2-4D90-8402-0A060F32176C}"/>
    <hyperlink ref="B8" location="'Table 8'!A1" display="'Table 8'!A1" xr:uid="{F32037FB-259D-4231-B3C7-8984A40691D3}"/>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2E491-A7F8-47B9-9840-749EA9C12BF4}">
  <dimension ref="A1:I1489"/>
  <sheetViews>
    <sheetView showGridLines="0" zoomScaleNormal="100" workbookViewId="0"/>
  </sheetViews>
  <sheetFormatPr defaultRowHeight="15"/>
  <cols>
    <col min="1" max="1" width="9.140625" customWidth="1"/>
    <col min="2" max="2" width="18.5703125" customWidth="1"/>
    <col min="3" max="3" width="21.5703125" customWidth="1"/>
    <col min="4" max="4" width="134.7109375" customWidth="1"/>
  </cols>
  <sheetData>
    <row r="1" spans="1:9" s="7" customFormat="1" ht="48.2" customHeight="1">
      <c r="B1" s="24" t="str">
        <f>'Table of Contents'!B1</f>
        <v>Post-Event Report Data: PG&amp;E September 20 - 21, 2021 De-energization Event</v>
      </c>
    </row>
    <row r="2" spans="1:9" ht="15.75" thickBot="1">
      <c r="A2" s="6"/>
      <c r="B2" s="5" t="s">
        <v>24</v>
      </c>
      <c r="C2" s="6"/>
      <c r="D2" s="6"/>
    </row>
    <row r="3" spans="1:9" s="9" customFormat="1" ht="28.5">
      <c r="B3" s="80" t="s">
        <v>25</v>
      </c>
      <c r="C3" s="81" t="s">
        <v>26</v>
      </c>
      <c r="D3" s="82" t="s">
        <v>27</v>
      </c>
    </row>
    <row r="4" spans="1:9" ht="94.5" customHeight="1">
      <c r="A4" s="6"/>
      <c r="B4" s="191" t="s">
        <v>612</v>
      </c>
      <c r="C4" s="192" t="s">
        <v>28</v>
      </c>
      <c r="D4" s="193" t="s">
        <v>840</v>
      </c>
    </row>
    <row r="5" spans="1:9" ht="189" customHeight="1">
      <c r="A5" s="6"/>
      <c r="B5" s="191" t="s">
        <v>29</v>
      </c>
      <c r="C5" s="192" t="s">
        <v>872</v>
      </c>
      <c r="D5" s="197" t="s">
        <v>893</v>
      </c>
      <c r="H5" s="6"/>
      <c r="I5" s="6"/>
    </row>
    <row r="6" spans="1:9" ht="90">
      <c r="A6" s="6"/>
      <c r="B6" s="191" t="s">
        <v>615</v>
      </c>
      <c r="C6" s="192" t="s">
        <v>613</v>
      </c>
      <c r="D6" s="193" t="s">
        <v>837</v>
      </c>
      <c r="H6" s="6"/>
      <c r="I6" s="6"/>
    </row>
    <row r="7" spans="1:9" ht="146.25">
      <c r="A7" s="6"/>
      <c r="B7" s="191" t="s">
        <v>30</v>
      </c>
      <c r="C7" s="192" t="s">
        <v>614</v>
      </c>
      <c r="D7" s="193" t="s">
        <v>890</v>
      </c>
      <c r="H7" s="6"/>
      <c r="I7" s="6"/>
    </row>
    <row r="8" spans="1:9" ht="105.75" customHeight="1">
      <c r="A8" s="6"/>
      <c r="B8" s="191" t="s">
        <v>31</v>
      </c>
      <c r="C8" s="192" t="s">
        <v>614</v>
      </c>
      <c r="D8" s="193" t="s">
        <v>838</v>
      </c>
      <c r="H8" s="6"/>
      <c r="I8" s="6"/>
    </row>
    <row r="9" spans="1:9" ht="72" customHeight="1" thickBot="1">
      <c r="A9" s="6"/>
      <c r="B9" s="194" t="s">
        <v>32</v>
      </c>
      <c r="C9" s="195" t="s">
        <v>614</v>
      </c>
      <c r="D9" s="196" t="s">
        <v>839</v>
      </c>
      <c r="H9" s="6"/>
      <c r="I9" s="6"/>
    </row>
    <row r="10" spans="1:9" s="6" customFormat="1" ht="15" customHeight="1">
      <c r="B10"/>
      <c r="C10"/>
      <c r="D10" s="90"/>
      <c r="I10"/>
    </row>
    <row r="11" spans="1:9" s="6" customFormat="1" ht="15" customHeight="1">
      <c r="B11" s="23" t="s">
        <v>841</v>
      </c>
      <c r="C11"/>
      <c r="D11" s="90"/>
      <c r="I11"/>
    </row>
    <row r="12" spans="1:9" s="6" customFormat="1" ht="15" customHeight="1">
      <c r="B12" s="23" t="s">
        <v>33</v>
      </c>
      <c r="C12" s="89"/>
      <c r="D12" s="90"/>
      <c r="I12" s="89"/>
    </row>
    <row r="13" spans="1:9">
      <c r="A13" s="6"/>
      <c r="B13" s="23" t="s">
        <v>889</v>
      </c>
      <c r="C13" s="20"/>
      <c r="D13" s="20"/>
    </row>
    <row r="14" spans="1:9">
      <c r="A14" s="6"/>
      <c r="B14" s="23" t="s">
        <v>842</v>
      </c>
      <c r="C14" s="20"/>
      <c r="D14" s="20"/>
    </row>
    <row r="15" spans="1:9">
      <c r="A15" s="6"/>
      <c r="B15" s="17"/>
      <c r="C15" s="22"/>
      <c r="D15" s="20"/>
    </row>
    <row r="16" spans="1:9">
      <c r="A16" s="6"/>
      <c r="B16" s="17"/>
      <c r="C16" s="22"/>
      <c r="D16" s="20"/>
    </row>
    <row r="17" spans="1:4">
      <c r="A17" s="6"/>
      <c r="B17" s="17"/>
      <c r="C17" s="20"/>
      <c r="D17" s="20"/>
    </row>
    <row r="18" spans="1:4">
      <c r="A18" s="6"/>
      <c r="B18" s="17"/>
      <c r="C18" s="20"/>
      <c r="D18" s="20"/>
    </row>
    <row r="19" spans="1:4">
      <c r="A19" s="6"/>
      <c r="B19" s="17"/>
      <c r="C19" s="20"/>
      <c r="D19" s="20"/>
    </row>
    <row r="20" spans="1:4">
      <c r="A20" s="6"/>
    </row>
    <row r="21" spans="1:4">
      <c r="A21" s="6"/>
    </row>
    <row r="22" spans="1:4">
      <c r="A22" s="6"/>
    </row>
    <row r="23" spans="1:4">
      <c r="A23" s="6"/>
    </row>
    <row r="24" spans="1:4">
      <c r="A24" s="6"/>
    </row>
    <row r="25" spans="1:4">
      <c r="A25" s="6"/>
    </row>
    <row r="26" spans="1:4">
      <c r="A26" s="6"/>
    </row>
    <row r="27" spans="1:4">
      <c r="A27" s="6"/>
    </row>
    <row r="28" spans="1:4">
      <c r="A28" s="6"/>
    </row>
    <row r="29" spans="1:4">
      <c r="A29" s="6"/>
    </row>
    <row r="30" spans="1:4">
      <c r="A30" s="6"/>
    </row>
    <row r="31" spans="1:4">
      <c r="A31" s="6"/>
    </row>
    <row r="32" spans="1:4">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0FD17-B2B6-48E6-B8DD-0BCC1D42F5AA}">
  <dimension ref="A1:G57"/>
  <sheetViews>
    <sheetView showGridLines="0" zoomScaleNormal="100" workbookViewId="0"/>
  </sheetViews>
  <sheetFormatPr defaultColWidth="9.140625" defaultRowHeight="15"/>
  <cols>
    <col min="1" max="1" width="9.140625" style="6"/>
    <col min="2" max="2" width="19.7109375" style="6" bestFit="1" customWidth="1"/>
    <col min="3" max="3" width="21.85546875" style="6" bestFit="1" customWidth="1"/>
    <col min="4" max="4" width="27.140625" style="6" bestFit="1" customWidth="1"/>
    <col min="5" max="5" width="23.7109375" style="6" bestFit="1" customWidth="1"/>
    <col min="6" max="6" width="16.42578125" style="6" customWidth="1"/>
    <col min="7" max="7" width="66.42578125" style="6" customWidth="1"/>
    <col min="8" max="9" width="9.140625" style="6"/>
    <col min="10" max="12" width="9.140625" style="6" customWidth="1"/>
    <col min="13" max="16384" width="9.140625" style="6"/>
  </cols>
  <sheetData>
    <row r="1" spans="1:7" s="7" customFormat="1" ht="48.2" customHeight="1">
      <c r="B1" s="24" t="str">
        <f>'Table of Contents'!B1</f>
        <v>Post-Event Report Data: PG&amp;E September 20 - 21, 2021 De-energization Event</v>
      </c>
    </row>
    <row r="2" spans="1:7" ht="15.75" thickBot="1">
      <c r="B2" s="5" t="s">
        <v>812</v>
      </c>
    </row>
    <row r="3" spans="1:7">
      <c r="B3" s="103" t="s">
        <v>34</v>
      </c>
      <c r="C3" s="104" t="s">
        <v>35</v>
      </c>
      <c r="D3" s="104" t="s">
        <v>36</v>
      </c>
      <c r="E3" s="104" t="s">
        <v>37</v>
      </c>
      <c r="F3" s="104" t="s">
        <v>38</v>
      </c>
      <c r="G3" s="105" t="s">
        <v>39</v>
      </c>
    </row>
    <row r="4" spans="1:7">
      <c r="A4" s="16"/>
      <c r="B4" s="243" t="s">
        <v>40</v>
      </c>
      <c r="C4" s="239" t="s">
        <v>41</v>
      </c>
      <c r="D4" s="46" t="s">
        <v>42</v>
      </c>
      <c r="E4" s="106" t="s">
        <v>43</v>
      </c>
      <c r="F4" s="46" t="s">
        <v>44</v>
      </c>
      <c r="G4" s="107"/>
    </row>
    <row r="5" spans="1:7">
      <c r="A5" s="16"/>
      <c r="B5" s="244"/>
      <c r="C5" s="239"/>
      <c r="D5" s="46" t="s">
        <v>49</v>
      </c>
      <c r="E5" s="50" t="s">
        <v>45</v>
      </c>
      <c r="F5" s="46" t="s">
        <v>44</v>
      </c>
      <c r="G5" s="107"/>
    </row>
    <row r="6" spans="1:7">
      <c r="A6" s="16"/>
      <c r="B6" s="244"/>
      <c r="C6" s="234" t="s">
        <v>46</v>
      </c>
      <c r="D6" s="48" t="s">
        <v>42</v>
      </c>
      <c r="E6" s="46" t="s">
        <v>47</v>
      </c>
      <c r="F6" s="49" t="s">
        <v>48</v>
      </c>
      <c r="G6" s="107"/>
    </row>
    <row r="7" spans="1:7">
      <c r="A7" s="16"/>
      <c r="B7" s="244"/>
      <c r="C7" s="235"/>
      <c r="D7" s="48" t="s">
        <v>42</v>
      </c>
      <c r="E7" s="52" t="s">
        <v>843</v>
      </c>
      <c r="F7" s="49" t="s">
        <v>48</v>
      </c>
      <c r="G7" s="107"/>
    </row>
    <row r="8" spans="1:7">
      <c r="A8" s="16"/>
      <c r="B8" s="244"/>
      <c r="C8" s="235"/>
      <c r="D8" s="46" t="s">
        <v>49</v>
      </c>
      <c r="E8" s="47" t="s">
        <v>50</v>
      </c>
      <c r="F8" s="46" t="s">
        <v>48</v>
      </c>
      <c r="G8" s="107"/>
    </row>
    <row r="9" spans="1:7">
      <c r="A9" s="16"/>
      <c r="B9" s="244"/>
      <c r="C9" s="235"/>
      <c r="D9" s="46" t="s">
        <v>49</v>
      </c>
      <c r="E9" s="46" t="s">
        <v>844</v>
      </c>
      <c r="F9" s="46" t="s">
        <v>48</v>
      </c>
      <c r="G9" s="107"/>
    </row>
    <row r="10" spans="1:7">
      <c r="A10" s="16"/>
      <c r="B10" s="244"/>
      <c r="C10" s="235"/>
      <c r="D10" s="46" t="s">
        <v>49</v>
      </c>
      <c r="E10" s="46" t="s">
        <v>845</v>
      </c>
      <c r="F10" s="46" t="s">
        <v>51</v>
      </c>
      <c r="G10" s="107" t="s">
        <v>52</v>
      </c>
    </row>
    <row r="11" spans="1:7">
      <c r="A11" s="16"/>
      <c r="B11" s="244"/>
      <c r="C11" s="235"/>
      <c r="D11" s="46" t="s">
        <v>49</v>
      </c>
      <c r="E11" s="46" t="s">
        <v>846</v>
      </c>
      <c r="F11" s="46" t="s">
        <v>48</v>
      </c>
      <c r="G11" s="107"/>
    </row>
    <row r="12" spans="1:7">
      <c r="A12" s="16"/>
      <c r="B12" s="244"/>
      <c r="C12" s="235"/>
      <c r="D12" s="46" t="s">
        <v>49</v>
      </c>
      <c r="E12" s="46" t="s">
        <v>847</v>
      </c>
      <c r="F12" s="46" t="s">
        <v>51</v>
      </c>
      <c r="G12" s="107" t="s">
        <v>52</v>
      </c>
    </row>
    <row r="13" spans="1:7">
      <c r="A13" s="16"/>
      <c r="B13" s="244"/>
      <c r="C13" s="235"/>
      <c r="D13" s="46" t="s">
        <v>49</v>
      </c>
      <c r="E13" s="46" t="s">
        <v>848</v>
      </c>
      <c r="F13" s="46" t="s">
        <v>48</v>
      </c>
      <c r="G13" s="107"/>
    </row>
    <row r="14" spans="1:7">
      <c r="A14" s="16"/>
      <c r="B14" s="244"/>
      <c r="C14" s="235"/>
      <c r="D14" s="46" t="s">
        <v>53</v>
      </c>
      <c r="E14" s="47" t="s">
        <v>50</v>
      </c>
      <c r="F14" s="46" t="s">
        <v>48</v>
      </c>
      <c r="G14" s="107"/>
    </row>
    <row r="15" spans="1:7">
      <c r="A15" s="16"/>
      <c r="B15" s="244"/>
      <c r="C15" s="235"/>
      <c r="D15" s="46" t="s">
        <v>53</v>
      </c>
      <c r="E15" s="46" t="s">
        <v>844</v>
      </c>
      <c r="F15" s="46" t="s">
        <v>48</v>
      </c>
      <c r="G15" s="107"/>
    </row>
    <row r="16" spans="1:7">
      <c r="A16" s="16"/>
      <c r="B16" s="244"/>
      <c r="C16" s="235"/>
      <c r="D16" s="46" t="s">
        <v>53</v>
      </c>
      <c r="E16" s="46" t="s">
        <v>845</v>
      </c>
      <c r="F16" s="46" t="s">
        <v>51</v>
      </c>
      <c r="G16" s="107" t="s">
        <v>54</v>
      </c>
    </row>
    <row r="17" spans="1:7">
      <c r="A17" s="16"/>
      <c r="B17" s="244"/>
      <c r="C17" s="235"/>
      <c r="D17" s="46" t="s">
        <v>53</v>
      </c>
      <c r="E17" s="50" t="s">
        <v>846</v>
      </c>
      <c r="F17" s="46" t="s">
        <v>48</v>
      </c>
      <c r="G17" s="107"/>
    </row>
    <row r="18" spans="1:7">
      <c r="A18" s="16"/>
      <c r="B18" s="244"/>
      <c r="C18" s="235"/>
      <c r="D18" s="48" t="s">
        <v>53</v>
      </c>
      <c r="E18" s="46" t="s">
        <v>847</v>
      </c>
      <c r="F18" s="72" t="s">
        <v>51</v>
      </c>
      <c r="G18" s="108" t="s">
        <v>54</v>
      </c>
    </row>
    <row r="19" spans="1:7">
      <c r="A19" s="16"/>
      <c r="B19" s="244"/>
      <c r="C19" s="236"/>
      <c r="D19" s="48" t="s">
        <v>53</v>
      </c>
      <c r="E19" s="46" t="s">
        <v>848</v>
      </c>
      <c r="F19" s="49" t="s">
        <v>48</v>
      </c>
      <c r="G19" s="108"/>
    </row>
    <row r="20" spans="1:7">
      <c r="A20" s="16"/>
      <c r="B20" s="244"/>
      <c r="C20" s="234" t="s">
        <v>55</v>
      </c>
      <c r="D20" s="48" t="s">
        <v>42</v>
      </c>
      <c r="E20" s="172" t="s">
        <v>56</v>
      </c>
      <c r="F20" s="49" t="s">
        <v>57</v>
      </c>
      <c r="G20" s="78"/>
    </row>
    <row r="21" spans="1:7" ht="15" customHeight="1">
      <c r="A21" s="16"/>
      <c r="B21" s="244"/>
      <c r="C21" s="235"/>
      <c r="D21" s="48" t="s">
        <v>42</v>
      </c>
      <c r="E21" s="172" t="s">
        <v>58</v>
      </c>
      <c r="F21" s="49" t="s">
        <v>51</v>
      </c>
      <c r="G21" s="107" t="s">
        <v>59</v>
      </c>
    </row>
    <row r="22" spans="1:7" ht="15" customHeight="1">
      <c r="A22" s="16"/>
      <c r="B22" s="244"/>
      <c r="C22" s="235"/>
      <c r="D22" s="48" t="s">
        <v>42</v>
      </c>
      <c r="E22" s="172" t="s">
        <v>60</v>
      </c>
      <c r="F22" s="49" t="s">
        <v>51</v>
      </c>
      <c r="G22" s="107" t="s">
        <v>59</v>
      </c>
    </row>
    <row r="23" spans="1:7" ht="15" customHeight="1">
      <c r="A23" s="16"/>
      <c r="B23" s="244"/>
      <c r="C23" s="235"/>
      <c r="D23" s="48" t="s">
        <v>42</v>
      </c>
      <c r="E23" s="172" t="s">
        <v>61</v>
      </c>
      <c r="F23" s="49" t="s">
        <v>51</v>
      </c>
      <c r="G23" s="107" t="s">
        <v>59</v>
      </c>
    </row>
    <row r="24" spans="1:7">
      <c r="A24" s="16"/>
      <c r="B24" s="244"/>
      <c r="C24" s="235"/>
      <c r="D24" s="48" t="s">
        <v>42</v>
      </c>
      <c r="E24" s="172" t="s">
        <v>62</v>
      </c>
      <c r="F24" s="49" t="s">
        <v>57</v>
      </c>
      <c r="G24" s="78"/>
    </row>
    <row r="25" spans="1:7">
      <c r="A25" s="16"/>
      <c r="B25" s="244"/>
      <c r="C25" s="235"/>
      <c r="D25" s="48" t="s">
        <v>49</v>
      </c>
      <c r="E25" s="46" t="s">
        <v>63</v>
      </c>
      <c r="F25" s="49" t="s">
        <v>57</v>
      </c>
      <c r="G25" s="107"/>
    </row>
    <row r="26" spans="1:7">
      <c r="A26" s="16"/>
      <c r="B26" s="244"/>
      <c r="C26" s="235"/>
      <c r="D26" s="48" t="s">
        <v>49</v>
      </c>
      <c r="E26" s="46" t="s">
        <v>849</v>
      </c>
      <c r="F26" s="49" t="s">
        <v>51</v>
      </c>
      <c r="G26" s="107" t="s">
        <v>64</v>
      </c>
    </row>
    <row r="27" spans="1:7">
      <c r="A27" s="16"/>
      <c r="B27" s="244"/>
      <c r="C27" s="235"/>
      <c r="D27" s="48" t="s">
        <v>49</v>
      </c>
      <c r="E27" s="46" t="s">
        <v>850</v>
      </c>
      <c r="F27" s="49" t="s">
        <v>51</v>
      </c>
      <c r="G27" s="107" t="s">
        <v>64</v>
      </c>
    </row>
    <row r="28" spans="1:7">
      <c r="A28" s="16"/>
      <c r="B28" s="244"/>
      <c r="C28" s="235"/>
      <c r="D28" s="48" t="s">
        <v>49</v>
      </c>
      <c r="E28" s="46" t="s">
        <v>851</v>
      </c>
      <c r="F28" s="49" t="s">
        <v>51</v>
      </c>
      <c r="G28" s="107" t="s">
        <v>64</v>
      </c>
    </row>
    <row r="29" spans="1:7">
      <c r="A29" s="16"/>
      <c r="B29" s="244"/>
      <c r="C29" s="235"/>
      <c r="D29" s="48" t="s">
        <v>49</v>
      </c>
      <c r="E29" s="46" t="s">
        <v>852</v>
      </c>
      <c r="F29" s="49" t="s">
        <v>57</v>
      </c>
      <c r="G29" s="107"/>
    </row>
    <row r="30" spans="1:7">
      <c r="A30" s="16"/>
      <c r="B30" s="244"/>
      <c r="C30" s="235"/>
      <c r="D30" s="73" t="s">
        <v>49</v>
      </c>
      <c r="E30" s="74" t="s">
        <v>853</v>
      </c>
      <c r="F30" s="75" t="s">
        <v>51</v>
      </c>
      <c r="G30" s="109" t="s">
        <v>64</v>
      </c>
    </row>
    <row r="31" spans="1:7">
      <c r="A31" s="16"/>
      <c r="B31" s="244"/>
      <c r="C31" s="235"/>
      <c r="D31" s="48" t="s">
        <v>53</v>
      </c>
      <c r="E31" s="46" t="s">
        <v>63</v>
      </c>
      <c r="F31" s="49" t="s">
        <v>57</v>
      </c>
      <c r="G31" s="107"/>
    </row>
    <row r="32" spans="1:7">
      <c r="A32" s="16"/>
      <c r="B32" s="244"/>
      <c r="C32" s="235"/>
      <c r="D32" s="48" t="s">
        <v>53</v>
      </c>
      <c r="E32" s="46" t="s">
        <v>849</v>
      </c>
      <c r="F32" s="49" t="s">
        <v>51</v>
      </c>
      <c r="G32" s="107" t="s">
        <v>65</v>
      </c>
    </row>
    <row r="33" spans="1:7">
      <c r="A33" s="16"/>
      <c r="B33" s="244"/>
      <c r="C33" s="235"/>
      <c r="D33" s="48" t="s">
        <v>53</v>
      </c>
      <c r="E33" s="46" t="s">
        <v>850</v>
      </c>
      <c r="F33" s="49" t="s">
        <v>51</v>
      </c>
      <c r="G33" s="107" t="s">
        <v>65</v>
      </c>
    </row>
    <row r="34" spans="1:7">
      <c r="A34" s="16"/>
      <c r="B34" s="244"/>
      <c r="C34" s="235"/>
      <c r="D34" s="48" t="s">
        <v>53</v>
      </c>
      <c r="E34" s="46" t="s">
        <v>851</v>
      </c>
      <c r="F34" s="49" t="s">
        <v>51</v>
      </c>
      <c r="G34" s="107" t="s">
        <v>65</v>
      </c>
    </row>
    <row r="35" spans="1:7">
      <c r="A35" s="16"/>
      <c r="B35" s="244"/>
      <c r="C35" s="235"/>
      <c r="D35" s="48" t="s">
        <v>53</v>
      </c>
      <c r="E35" s="46" t="s">
        <v>852</v>
      </c>
      <c r="F35" s="49" t="s">
        <v>57</v>
      </c>
      <c r="G35" s="107"/>
    </row>
    <row r="36" spans="1:7">
      <c r="A36" s="16"/>
      <c r="B36" s="245"/>
      <c r="C36" s="236"/>
      <c r="D36" s="48" t="s">
        <v>53</v>
      </c>
      <c r="E36" s="46" t="s">
        <v>853</v>
      </c>
      <c r="F36" s="49" t="s">
        <v>51</v>
      </c>
      <c r="G36" s="107" t="s">
        <v>65</v>
      </c>
    </row>
    <row r="37" spans="1:7">
      <c r="A37" s="16"/>
      <c r="B37" s="242" t="s">
        <v>66</v>
      </c>
      <c r="C37" s="239" t="s">
        <v>67</v>
      </c>
      <c r="D37" s="48" t="s">
        <v>42</v>
      </c>
      <c r="E37" s="172" t="s">
        <v>68</v>
      </c>
      <c r="F37" s="49" t="s">
        <v>69</v>
      </c>
      <c r="G37" s="107"/>
    </row>
    <row r="38" spans="1:7">
      <c r="A38" s="16"/>
      <c r="B38" s="242"/>
      <c r="C38" s="239"/>
      <c r="D38" s="48" t="s">
        <v>42</v>
      </c>
      <c r="E38" s="172" t="s">
        <v>70</v>
      </c>
      <c r="F38" s="49" t="s">
        <v>69</v>
      </c>
      <c r="G38" s="107"/>
    </row>
    <row r="39" spans="1:7">
      <c r="A39" s="16"/>
      <c r="B39" s="242"/>
      <c r="C39" s="239"/>
      <c r="D39" s="48" t="s">
        <v>42</v>
      </c>
      <c r="E39" s="172" t="s">
        <v>71</v>
      </c>
      <c r="F39" s="49" t="s">
        <v>69</v>
      </c>
      <c r="G39" s="107"/>
    </row>
    <row r="40" spans="1:7">
      <c r="A40" s="16"/>
      <c r="B40" s="242"/>
      <c r="C40" s="239"/>
      <c r="D40" s="46" t="s">
        <v>49</v>
      </c>
      <c r="E40" s="51" t="s">
        <v>854</v>
      </c>
      <c r="F40" s="46" t="s">
        <v>69</v>
      </c>
      <c r="G40" s="107" t="s">
        <v>835</v>
      </c>
    </row>
    <row r="41" spans="1:7">
      <c r="A41" s="16"/>
      <c r="B41" s="242"/>
      <c r="C41" s="239"/>
      <c r="D41" s="46" t="s">
        <v>49</v>
      </c>
      <c r="E41" s="51" t="s">
        <v>855</v>
      </c>
      <c r="F41" s="46" t="s">
        <v>69</v>
      </c>
      <c r="G41" s="107" t="s">
        <v>72</v>
      </c>
    </row>
    <row r="42" spans="1:7">
      <c r="A42" s="16"/>
      <c r="B42" s="242"/>
      <c r="C42" s="239"/>
      <c r="D42" s="46" t="s">
        <v>49</v>
      </c>
      <c r="E42" s="51" t="s">
        <v>856</v>
      </c>
      <c r="F42" s="46" t="s">
        <v>73</v>
      </c>
      <c r="G42" s="107" t="s">
        <v>836</v>
      </c>
    </row>
    <row r="43" spans="1:7">
      <c r="A43" s="16"/>
      <c r="B43" s="242"/>
      <c r="C43" s="239"/>
      <c r="D43" s="46" t="s">
        <v>49</v>
      </c>
      <c r="E43" s="46" t="s">
        <v>74</v>
      </c>
      <c r="F43" s="46" t="s">
        <v>73</v>
      </c>
      <c r="G43" s="107" t="s">
        <v>75</v>
      </c>
    </row>
    <row r="44" spans="1:7">
      <c r="A44" s="16"/>
      <c r="B44" s="242"/>
      <c r="C44" s="239"/>
      <c r="D44" s="46" t="s">
        <v>53</v>
      </c>
      <c r="E44" s="51" t="s">
        <v>854</v>
      </c>
      <c r="F44" s="46" t="s">
        <v>69</v>
      </c>
      <c r="G44" s="107" t="s">
        <v>835</v>
      </c>
    </row>
    <row r="45" spans="1:7">
      <c r="A45" s="16"/>
      <c r="B45" s="242"/>
      <c r="C45" s="239"/>
      <c r="D45" s="46" t="s">
        <v>53</v>
      </c>
      <c r="E45" s="51" t="s">
        <v>855</v>
      </c>
      <c r="F45" s="46" t="s">
        <v>69</v>
      </c>
      <c r="G45" s="107" t="s">
        <v>72</v>
      </c>
    </row>
    <row r="46" spans="1:7">
      <c r="A46" s="16"/>
      <c r="B46" s="242"/>
      <c r="C46" s="239"/>
      <c r="D46" s="46" t="s">
        <v>53</v>
      </c>
      <c r="E46" s="51" t="s">
        <v>856</v>
      </c>
      <c r="F46" s="46" t="s">
        <v>73</v>
      </c>
      <c r="G46" s="107" t="s">
        <v>836</v>
      </c>
    </row>
    <row r="47" spans="1:7">
      <c r="A47" s="16"/>
      <c r="B47" s="242"/>
      <c r="C47" s="239"/>
      <c r="D47" s="46" t="s">
        <v>53</v>
      </c>
      <c r="E47" s="46" t="s">
        <v>74</v>
      </c>
      <c r="F47" s="46" t="s">
        <v>73</v>
      </c>
      <c r="G47" s="107" t="s">
        <v>75</v>
      </c>
    </row>
    <row r="48" spans="1:7">
      <c r="A48" s="16"/>
      <c r="B48" s="237" t="s">
        <v>76</v>
      </c>
      <c r="C48" s="239" t="s">
        <v>77</v>
      </c>
      <c r="D48" s="46" t="s">
        <v>42</v>
      </c>
      <c r="E48" s="110" t="s">
        <v>857</v>
      </c>
      <c r="F48" s="46" t="s">
        <v>78</v>
      </c>
      <c r="G48" s="107"/>
    </row>
    <row r="49" spans="1:7">
      <c r="A49" s="16"/>
      <c r="B49" s="237"/>
      <c r="C49" s="239"/>
      <c r="D49" s="46" t="s">
        <v>49</v>
      </c>
      <c r="E49" s="46" t="s">
        <v>858</v>
      </c>
      <c r="F49" s="46" t="s">
        <v>78</v>
      </c>
      <c r="G49" s="107" t="s">
        <v>79</v>
      </c>
    </row>
    <row r="50" spans="1:7">
      <c r="A50" s="16"/>
      <c r="B50" s="237"/>
      <c r="C50" s="239"/>
      <c r="D50" s="46" t="s">
        <v>49</v>
      </c>
      <c r="E50" s="46" t="s">
        <v>80</v>
      </c>
      <c r="F50" s="46" t="s">
        <v>78</v>
      </c>
      <c r="G50" s="107" t="s">
        <v>81</v>
      </c>
    </row>
    <row r="51" spans="1:7">
      <c r="A51" s="16"/>
      <c r="B51" s="237"/>
      <c r="C51" s="239"/>
      <c r="D51" s="46" t="s">
        <v>53</v>
      </c>
      <c r="E51" s="46" t="s">
        <v>858</v>
      </c>
      <c r="F51" s="46" t="s">
        <v>78</v>
      </c>
      <c r="G51" s="107" t="s">
        <v>79</v>
      </c>
    </row>
    <row r="52" spans="1:7" ht="15.75" thickBot="1">
      <c r="A52" s="16"/>
      <c r="B52" s="238"/>
      <c r="C52" s="240"/>
      <c r="D52" s="111" t="s">
        <v>53</v>
      </c>
      <c r="E52" s="111" t="s">
        <v>80</v>
      </c>
      <c r="F52" s="111" t="s">
        <v>78</v>
      </c>
      <c r="G52" s="112" t="s">
        <v>81</v>
      </c>
    </row>
    <row r="53" spans="1:7" ht="36.75" customHeight="1">
      <c r="B53" s="241" t="s">
        <v>892</v>
      </c>
      <c r="C53" s="241"/>
      <c r="D53" s="241"/>
      <c r="E53" s="241"/>
      <c r="F53" s="241"/>
      <c r="G53" s="241"/>
    </row>
    <row r="55" spans="1:7">
      <c r="B55" s="16" t="s">
        <v>82</v>
      </c>
    </row>
    <row r="56" spans="1:7">
      <c r="B56" s="1"/>
    </row>
    <row r="57" spans="1:7">
      <c r="B57" s="1"/>
    </row>
  </sheetData>
  <mergeCells count="9">
    <mergeCell ref="C20:C36"/>
    <mergeCell ref="B48:B52"/>
    <mergeCell ref="C48:C52"/>
    <mergeCell ref="B53:G53"/>
    <mergeCell ref="C4:C5"/>
    <mergeCell ref="B37:B47"/>
    <mergeCell ref="C37:C47"/>
    <mergeCell ref="C6:C19"/>
    <mergeCell ref="B4:B36"/>
  </mergeCells>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0D10-F8F3-427B-AB29-0F05E64C5DD9}">
  <dimension ref="A1:R1523"/>
  <sheetViews>
    <sheetView showGridLines="0" zoomScaleNormal="100" workbookViewId="0"/>
  </sheetViews>
  <sheetFormatPr defaultRowHeight="15"/>
  <cols>
    <col min="1" max="1" width="9.140625" customWidth="1"/>
    <col min="2" max="2" width="27.140625" bestFit="1" customWidth="1"/>
    <col min="3" max="3" width="14.7109375" customWidth="1"/>
    <col min="4" max="4" width="20.28515625" customWidth="1"/>
    <col min="5" max="5" width="20.7109375" customWidth="1"/>
    <col min="6" max="6" width="14.7109375" customWidth="1"/>
    <col min="7" max="7" width="21.140625" customWidth="1"/>
  </cols>
  <sheetData>
    <row r="1" spans="1:18" s="7" customFormat="1" ht="48.2" customHeight="1">
      <c r="B1" s="24" t="str">
        <f>'Table of Contents'!B1</f>
        <v>Post-Event Report Data: PG&amp;E September 20 - 21, 2021 De-energization Event</v>
      </c>
    </row>
    <row r="2" spans="1:18" ht="15.75" thickBot="1">
      <c r="A2" s="6"/>
      <c r="B2" s="5" t="s">
        <v>813</v>
      </c>
      <c r="C2" s="6"/>
      <c r="D2" s="6"/>
      <c r="E2" s="6"/>
      <c r="F2" s="6"/>
      <c r="G2" s="6"/>
      <c r="H2" s="6"/>
      <c r="I2" s="6"/>
      <c r="J2" s="6"/>
      <c r="K2" s="6"/>
      <c r="L2" s="6"/>
      <c r="M2" s="6"/>
      <c r="N2" s="6"/>
      <c r="O2" s="6"/>
      <c r="P2" s="6"/>
      <c r="Q2" s="6"/>
      <c r="R2" s="6"/>
    </row>
    <row r="3" spans="1:18" s="9" customFormat="1" ht="40.5">
      <c r="B3" s="115" t="s">
        <v>83</v>
      </c>
      <c r="C3" s="116" t="s">
        <v>84</v>
      </c>
      <c r="D3" s="116" t="s">
        <v>85</v>
      </c>
      <c r="E3" s="116" t="s">
        <v>86</v>
      </c>
      <c r="F3" s="116" t="s">
        <v>87</v>
      </c>
      <c r="G3" s="117" t="s">
        <v>88</v>
      </c>
      <c r="M3" s="6"/>
      <c r="N3" s="6"/>
      <c r="O3" s="6"/>
      <c r="P3" s="6"/>
      <c r="Q3" s="6"/>
      <c r="R3" s="6"/>
    </row>
    <row r="4" spans="1:18">
      <c r="A4" s="6"/>
      <c r="B4" s="228" t="s">
        <v>89</v>
      </c>
      <c r="C4" s="232">
        <v>1325</v>
      </c>
      <c r="D4" s="62" t="s">
        <v>492</v>
      </c>
      <c r="E4" s="113" t="s">
        <v>894</v>
      </c>
      <c r="F4" s="224" t="s">
        <v>90</v>
      </c>
      <c r="G4" s="78" t="s">
        <v>91</v>
      </c>
      <c r="H4" s="16"/>
      <c r="I4" s="20"/>
      <c r="J4" s="20"/>
      <c r="K4" s="20"/>
      <c r="L4" s="20"/>
      <c r="M4" s="20"/>
      <c r="N4" s="6"/>
      <c r="O4" s="6"/>
      <c r="P4" s="6"/>
      <c r="Q4" s="6"/>
      <c r="R4" s="6"/>
    </row>
    <row r="5" spans="1:18" ht="22.5">
      <c r="A5" s="6"/>
      <c r="B5" s="228"/>
      <c r="C5" s="232"/>
      <c r="D5" s="62" t="s">
        <v>92</v>
      </c>
      <c r="E5" s="113" t="s">
        <v>895</v>
      </c>
      <c r="F5" s="224"/>
      <c r="G5" s="78" t="s">
        <v>495</v>
      </c>
      <c r="H5" s="16"/>
      <c r="I5" s="20"/>
      <c r="J5" s="20"/>
      <c r="K5" s="20"/>
      <c r="L5" s="20"/>
      <c r="M5" s="20"/>
      <c r="N5" s="6"/>
      <c r="O5" s="6"/>
      <c r="P5" s="6"/>
      <c r="Q5" s="6"/>
      <c r="R5" s="6"/>
    </row>
    <row r="6" spans="1:18">
      <c r="A6" s="6"/>
      <c r="B6" s="228"/>
      <c r="C6" s="232"/>
      <c r="D6" s="77" t="s">
        <v>503</v>
      </c>
      <c r="E6" s="113" t="s">
        <v>894</v>
      </c>
      <c r="F6" s="224"/>
      <c r="G6" s="78" t="s">
        <v>496</v>
      </c>
      <c r="H6" s="6"/>
      <c r="I6" s="20"/>
      <c r="J6" s="20"/>
      <c r="K6" s="20"/>
      <c r="L6" s="20"/>
      <c r="M6" s="20"/>
      <c r="N6" s="6"/>
      <c r="O6" s="6"/>
      <c r="P6" s="6"/>
      <c r="Q6" s="6"/>
      <c r="R6" s="6"/>
    </row>
    <row r="7" spans="1:18">
      <c r="A7" s="6"/>
      <c r="B7" s="247" t="s">
        <v>93</v>
      </c>
      <c r="C7" s="224">
        <v>1</v>
      </c>
      <c r="D7" s="62" t="s">
        <v>493</v>
      </c>
      <c r="E7" s="113" t="s">
        <v>894</v>
      </c>
      <c r="F7" s="224" t="s">
        <v>90</v>
      </c>
      <c r="G7" s="78" t="s">
        <v>94</v>
      </c>
      <c r="H7" s="6"/>
      <c r="I7" s="20"/>
      <c r="J7" s="20"/>
      <c r="K7" s="20"/>
      <c r="L7" s="20"/>
      <c r="M7" s="20"/>
      <c r="N7" s="6"/>
      <c r="O7" s="6"/>
      <c r="P7" s="6"/>
      <c r="Q7" s="6"/>
      <c r="R7" s="6"/>
    </row>
    <row r="8" spans="1:18">
      <c r="A8" s="6"/>
      <c r="B8" s="247"/>
      <c r="C8" s="224"/>
      <c r="D8" s="62" t="s">
        <v>95</v>
      </c>
      <c r="E8" s="62" t="s">
        <v>20</v>
      </c>
      <c r="F8" s="224"/>
      <c r="G8" s="78" t="s">
        <v>95</v>
      </c>
      <c r="H8" s="6"/>
      <c r="I8" s="20"/>
      <c r="J8" s="20"/>
      <c r="K8" s="20"/>
      <c r="L8" s="20"/>
      <c r="M8" s="20"/>
      <c r="N8" s="6"/>
      <c r="O8" s="6"/>
      <c r="P8" s="6"/>
      <c r="Q8" s="6"/>
      <c r="R8" s="6"/>
    </row>
    <row r="9" spans="1:18">
      <c r="A9" s="6"/>
      <c r="B9" s="247"/>
      <c r="C9" s="224"/>
      <c r="D9" s="62" t="s">
        <v>494</v>
      </c>
      <c r="E9" s="113" t="s">
        <v>894</v>
      </c>
      <c r="F9" s="224"/>
      <c r="G9" s="78" t="s">
        <v>96</v>
      </c>
      <c r="H9" s="1"/>
      <c r="I9" s="6"/>
      <c r="J9" s="6"/>
      <c r="K9" s="6"/>
      <c r="L9" s="6"/>
      <c r="M9" s="6"/>
      <c r="N9" s="6"/>
      <c r="O9" s="6"/>
      <c r="P9" s="6"/>
      <c r="Q9" s="6"/>
      <c r="R9" s="6"/>
    </row>
    <row r="10" spans="1:18">
      <c r="A10" s="6"/>
      <c r="B10" s="228" t="s">
        <v>97</v>
      </c>
      <c r="C10" s="232">
        <v>3343</v>
      </c>
      <c r="D10" s="62" t="s">
        <v>497</v>
      </c>
      <c r="E10" s="113" t="s">
        <v>894</v>
      </c>
      <c r="F10" s="224" t="s">
        <v>90</v>
      </c>
      <c r="G10" s="78" t="s">
        <v>500</v>
      </c>
      <c r="H10" s="1"/>
      <c r="I10" s="6"/>
      <c r="J10" s="6"/>
      <c r="K10" s="6"/>
      <c r="L10" s="6"/>
      <c r="M10" s="6"/>
      <c r="N10" s="6"/>
      <c r="O10" s="6"/>
      <c r="P10" s="6"/>
      <c r="Q10" s="6"/>
      <c r="R10" s="6"/>
    </row>
    <row r="11" spans="1:18" ht="22.5">
      <c r="A11" s="6"/>
      <c r="B11" s="228"/>
      <c r="C11" s="232"/>
      <c r="D11" s="62" t="s">
        <v>498</v>
      </c>
      <c r="E11" s="113" t="s">
        <v>895</v>
      </c>
      <c r="F11" s="224"/>
      <c r="G11" s="78" t="s">
        <v>501</v>
      </c>
      <c r="H11" s="1"/>
      <c r="I11" s="6"/>
      <c r="J11" s="6"/>
      <c r="K11" s="6"/>
      <c r="L11" s="6"/>
      <c r="M11" s="6"/>
      <c r="N11" s="6"/>
      <c r="O11" s="6"/>
      <c r="P11" s="6"/>
      <c r="Q11" s="6"/>
      <c r="R11" s="6"/>
    </row>
    <row r="12" spans="1:18" ht="15.75" thickBot="1">
      <c r="A12" s="6"/>
      <c r="B12" s="229"/>
      <c r="C12" s="233"/>
      <c r="D12" s="63" t="s">
        <v>499</v>
      </c>
      <c r="E12" s="114" t="s">
        <v>894</v>
      </c>
      <c r="F12" s="225"/>
      <c r="G12" s="79" t="s">
        <v>502</v>
      </c>
      <c r="H12" s="1"/>
      <c r="I12" s="6"/>
      <c r="J12" s="6"/>
      <c r="K12" s="6"/>
      <c r="L12" s="6"/>
      <c r="M12" s="6"/>
      <c r="N12" s="6"/>
      <c r="O12" s="6"/>
      <c r="P12" s="6"/>
      <c r="Q12" s="6"/>
      <c r="R12" s="6"/>
    </row>
    <row r="13" spans="1:18">
      <c r="A13" s="6"/>
      <c r="B13" s="8"/>
      <c r="C13" s="6"/>
      <c r="D13" s="6"/>
      <c r="E13" s="6"/>
      <c r="F13" s="6"/>
      <c r="G13" s="6"/>
      <c r="H13" s="6"/>
      <c r="I13" s="6"/>
      <c r="J13" s="6"/>
      <c r="K13" s="6"/>
      <c r="L13" s="6"/>
      <c r="M13" s="6"/>
      <c r="N13" s="6"/>
      <c r="O13" s="6"/>
      <c r="P13" s="6"/>
      <c r="Q13" s="6"/>
      <c r="R13" s="6"/>
    </row>
    <row r="14" spans="1:18">
      <c r="A14" s="6"/>
      <c r="B14" s="23" t="s">
        <v>896</v>
      </c>
      <c r="C14" s="6"/>
      <c r="D14" s="6"/>
      <c r="E14" s="6"/>
      <c r="F14" s="6"/>
      <c r="G14" s="6"/>
      <c r="H14" s="6"/>
      <c r="I14" s="6"/>
      <c r="J14" s="6"/>
      <c r="K14" s="6"/>
      <c r="L14" s="6"/>
      <c r="M14" s="53"/>
      <c r="N14" s="6"/>
      <c r="O14" s="6"/>
      <c r="P14" s="6"/>
      <c r="Q14" s="6"/>
      <c r="R14" s="6"/>
    </row>
    <row r="15" spans="1:18">
      <c r="A15" s="6"/>
      <c r="B15" s="23" t="s">
        <v>98</v>
      </c>
      <c r="C15" s="6"/>
      <c r="D15" s="6"/>
      <c r="E15" s="6"/>
      <c r="F15" s="6"/>
      <c r="G15" s="6"/>
      <c r="H15" s="6"/>
      <c r="I15" s="6"/>
      <c r="J15" s="6"/>
      <c r="K15" s="6"/>
      <c r="L15" s="6"/>
      <c r="M15" s="53"/>
    </row>
    <row r="16" spans="1:18">
      <c r="A16" s="6"/>
      <c r="B16" s="23" t="s">
        <v>99</v>
      </c>
      <c r="C16" s="6"/>
      <c r="D16" s="6"/>
      <c r="E16" s="6"/>
      <c r="F16" s="6"/>
      <c r="G16" s="6"/>
      <c r="H16" s="6"/>
      <c r="I16" s="6"/>
      <c r="J16" s="6"/>
      <c r="K16" s="6"/>
      <c r="L16" s="6"/>
      <c r="M16" s="53"/>
    </row>
    <row r="17" spans="1:13" ht="31.7" customHeight="1">
      <c r="A17" s="6"/>
      <c r="B17" s="246" t="s">
        <v>100</v>
      </c>
      <c r="C17" s="246"/>
      <c r="D17" s="246"/>
      <c r="E17" s="246"/>
      <c r="F17" s="246"/>
      <c r="G17" s="246"/>
      <c r="H17" s="6"/>
      <c r="I17" s="6"/>
      <c r="J17" s="6"/>
      <c r="K17" s="6"/>
      <c r="L17" s="6"/>
      <c r="M17" s="53"/>
    </row>
    <row r="18" spans="1:13" ht="27" customHeight="1">
      <c r="A18" s="6"/>
      <c r="B18" s="246" t="s">
        <v>101</v>
      </c>
      <c r="C18" s="246"/>
      <c r="D18" s="246"/>
      <c r="E18" s="246"/>
      <c r="F18" s="246"/>
      <c r="G18" s="246"/>
      <c r="H18" s="6"/>
      <c r="I18" s="6"/>
      <c r="J18" s="6"/>
      <c r="K18" s="6"/>
      <c r="L18" s="6"/>
      <c r="M18" s="53"/>
    </row>
    <row r="19" spans="1:13" ht="62.45" customHeight="1">
      <c r="A19" s="6"/>
      <c r="B19" s="246" t="s">
        <v>897</v>
      </c>
      <c r="C19" s="246"/>
      <c r="D19" s="246"/>
      <c r="E19" s="246"/>
      <c r="F19" s="246"/>
      <c r="G19" s="246"/>
      <c r="H19" s="6"/>
      <c r="I19" s="6"/>
      <c r="J19" s="6"/>
      <c r="K19" s="6"/>
      <c r="L19" s="6"/>
      <c r="M19" s="53"/>
    </row>
    <row r="20" spans="1:13">
      <c r="A20" s="6"/>
      <c r="B20" s="8"/>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c r="B24" s="6"/>
      <c r="C24" s="6"/>
      <c r="D24" s="6"/>
      <c r="E24" s="6"/>
      <c r="F24" s="6"/>
      <c r="G24" s="6"/>
      <c r="H24" s="6"/>
      <c r="I24" s="6"/>
      <c r="J24" s="6"/>
      <c r="K24" s="6"/>
      <c r="L24" s="6"/>
      <c r="M24" s="6"/>
    </row>
    <row r="25" spans="1:13">
      <c r="A25" s="6"/>
      <c r="B25" s="6"/>
      <c r="C25" s="6"/>
      <c r="D25" s="6"/>
      <c r="E25" s="6"/>
      <c r="F25" s="6"/>
      <c r="G25" s="6"/>
      <c r="H25" s="6"/>
      <c r="I25" s="6"/>
      <c r="J25" s="6"/>
      <c r="K25" s="6"/>
      <c r="L25" s="6"/>
      <c r="M25" s="6"/>
    </row>
    <row r="26" spans="1:13">
      <c r="A26" s="6"/>
      <c r="B26" s="6"/>
      <c r="C26" s="6"/>
      <c r="D26" s="6"/>
      <c r="E26" s="6"/>
      <c r="F26" s="6"/>
      <c r="G26" s="6"/>
      <c r="H26" s="6"/>
      <c r="I26" s="6"/>
      <c r="J26" s="6"/>
      <c r="K26" s="6"/>
      <c r="L26" s="6"/>
      <c r="M26" s="6"/>
    </row>
    <row r="27" spans="1:13">
      <c r="A27" s="6"/>
      <c r="B27" s="6"/>
      <c r="C27" s="6"/>
      <c r="D27" s="6"/>
      <c r="E27" s="6"/>
      <c r="F27" s="6"/>
      <c r="G27" s="6"/>
      <c r="H27" s="6"/>
      <c r="I27" s="6"/>
      <c r="J27" s="6"/>
      <c r="K27" s="6"/>
      <c r="L27" s="6"/>
      <c r="M27" s="6"/>
    </row>
    <row r="28" spans="1:13">
      <c r="A28" s="6"/>
      <c r="B28" s="6"/>
      <c r="C28" s="6"/>
      <c r="D28" s="6"/>
      <c r="E28" s="6"/>
      <c r="F28" s="6"/>
      <c r="G28" s="6"/>
      <c r="H28" s="6"/>
      <c r="I28" s="6"/>
      <c r="J28" s="6"/>
      <c r="K28" s="6"/>
      <c r="L28" s="6"/>
      <c r="M28" s="6"/>
    </row>
    <row r="29" spans="1:13">
      <c r="A29" s="6"/>
      <c r="B29" s="6"/>
      <c r="C29" s="6"/>
      <c r="D29" s="6"/>
      <c r="E29" s="6"/>
      <c r="F29" s="6"/>
      <c r="G29" s="6"/>
      <c r="H29" s="6"/>
      <c r="I29" s="6"/>
      <c r="J29" s="6"/>
      <c r="K29" s="6"/>
      <c r="L29" s="6"/>
      <c r="M29" s="6"/>
    </row>
    <row r="30" spans="1:13">
      <c r="A30" s="6"/>
      <c r="B30" s="6"/>
      <c r="C30" s="6"/>
      <c r="D30" s="6"/>
      <c r="E30" s="6"/>
      <c r="F30" s="6"/>
      <c r="G30" s="6"/>
      <c r="H30" s="6"/>
      <c r="I30" s="6"/>
      <c r="J30" s="6"/>
      <c r="K30" s="6"/>
      <c r="L30" s="6"/>
      <c r="M30" s="6"/>
    </row>
    <row r="31" spans="1:13">
      <c r="A31" s="6"/>
    </row>
    <row r="32" spans="1:13">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sheetData>
  <mergeCells count="12">
    <mergeCell ref="F4:F6"/>
    <mergeCell ref="F7:F9"/>
    <mergeCell ref="F10:F12"/>
    <mergeCell ref="B19:G19"/>
    <mergeCell ref="B18:G18"/>
    <mergeCell ref="B17:G17"/>
    <mergeCell ref="B10:B12"/>
    <mergeCell ref="C4:C6"/>
    <mergeCell ref="C7:C9"/>
    <mergeCell ref="C10:C12"/>
    <mergeCell ref="B4:B6"/>
    <mergeCell ref="B7: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7e57212-3e02-407f-8b2d-05f7d7f19b15"/>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A54EFF0F79946A6B89B32B60D7515" ma:contentTypeVersion="15" ma:contentTypeDescription="Create a new document." ma:contentTypeScope="" ma:versionID="59aee0a9f317fefb280fa42c52dd9107">
  <xsd:schema xmlns:xsd="http://www.w3.org/2001/XMLSchema" xmlns:xs="http://www.w3.org/2001/XMLSchema" xmlns:p="http://schemas.microsoft.com/office/2006/metadata/properties" xmlns:ns2="97e57212-3e02-407f-8b2d-05f7d7f19b15" xmlns:ns3="e50b3c09-2046-4a94-add1-b04265a22abe" xmlns:ns4="a34d9766-4f9a-44dc-8ec9-e0430c666068" targetNamespace="http://schemas.microsoft.com/office/2006/metadata/properties" ma:root="true" ma:fieldsID="15d35490ddf48b224dc9f575913bc93e" ns2:_="" ns3:_="" ns4:_="">
    <xsd:import namespace="97e57212-3e02-407f-8b2d-05f7d7f19b15"/>
    <xsd:import namespace="e50b3c09-2046-4a94-add1-b04265a22abe"/>
    <xsd:import namespace="a34d9766-4f9a-44dc-8ec9-e0430c66606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b349e95-4216-4b52-930e-087e82ceff6f}" ma:internalName="TaxCatchAll" ma:showField="CatchAllData"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b349e95-4216-4b52-930e-087e82ceff6f}" ma:internalName="TaxCatchAllLabel" ma:readOnly="true" ma:showField="CatchAllDataLabel"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50b3c09-2046-4a94-add1-b04265a22ab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4d9766-4f9a-44dc-8ec9-e0430c6660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0AC856-ADAE-4E06-AB1A-2490D066DF41}">
  <ds:schemaRefs>
    <ds:schemaRef ds:uri="97e57212-3e02-407f-8b2d-05f7d7f19b15"/>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http://schemas.microsoft.com/office/2006/metadata/properties"/>
    <ds:schemaRef ds:uri="a34d9766-4f9a-44dc-8ec9-e0430c666068"/>
    <ds:schemaRef ds:uri="e50b3c09-2046-4a94-add1-b04265a22abe"/>
    <ds:schemaRef ds:uri="http://www.w3.org/XML/1998/namespace"/>
  </ds:schemaRefs>
</ds:datastoreItem>
</file>

<file path=customXml/itemProps2.xml><?xml version="1.0" encoding="utf-8"?>
<ds:datastoreItem xmlns:ds="http://schemas.openxmlformats.org/officeDocument/2006/customXml" ds:itemID="{38A9C9B1-4BA8-4546-BAEB-ADBBD945E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50b3c09-2046-4a94-add1-b04265a22abe"/>
    <ds:schemaRef ds:uri="a34d9766-4f9a-44dc-8ec9-e0430c666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930027-1762-4427-86F3-FB1A748F1AD0}">
  <ds:schemaRefs>
    <ds:schemaRef ds:uri="Microsoft.SharePoint.Taxonomy.ContentTypeSync"/>
  </ds:schemaRefs>
</ds:datastoreItem>
</file>

<file path=customXml/itemProps4.xml><?xml version="1.0" encoding="utf-8"?>
<ds:datastoreItem xmlns:ds="http://schemas.openxmlformats.org/officeDocument/2006/customXml" ds:itemID="{F655942C-C936-4A90-9BE4-22ACBDE978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19</vt:i4>
      </vt:variant>
    </vt:vector>
  </HeadingPairs>
  <TitlesOfParts>
    <vt:vector size="56" baseType="lpstr">
      <vt:lpstr>Table of Contents</vt:lpstr>
      <vt:lpstr>Section 1 -&gt;</vt:lpstr>
      <vt:lpstr>Table 1</vt:lpstr>
      <vt:lpstr>Section 2 -&gt;</vt:lpstr>
      <vt:lpstr>Table 2</vt:lpstr>
      <vt:lpstr>Section 5 -&gt;</vt:lpstr>
      <vt:lpstr>Table 3</vt:lpstr>
      <vt:lpstr>Table 4</vt:lpstr>
      <vt:lpstr>Table 5</vt:lpstr>
      <vt:lpstr>Table 6</vt:lpstr>
      <vt:lpstr>Table 7</vt:lpstr>
      <vt:lpstr>Table 8</vt:lpstr>
      <vt:lpstr>Section 6 -&gt;</vt:lpstr>
      <vt:lpstr>Table 9</vt:lpstr>
      <vt:lpstr>Table 10</vt:lpstr>
      <vt:lpstr>Table 11</vt:lpstr>
      <vt:lpstr>Table 12</vt:lpstr>
      <vt:lpstr>Table 13</vt:lpstr>
      <vt:lpstr>Table 14</vt:lpstr>
      <vt:lpstr>Table 15</vt:lpstr>
      <vt:lpstr>Table 16</vt:lpstr>
      <vt:lpstr>Section 7 -&gt;</vt:lpstr>
      <vt:lpstr>Table 17</vt:lpstr>
      <vt:lpstr>Table 18</vt:lpstr>
      <vt:lpstr>Section 8 -&gt;</vt:lpstr>
      <vt:lpstr>Table 19</vt:lpstr>
      <vt:lpstr>Section 11 -&gt;</vt:lpstr>
      <vt:lpstr>Table 20</vt:lpstr>
      <vt:lpstr>Section 12 -&gt;</vt:lpstr>
      <vt:lpstr>Table 21</vt:lpstr>
      <vt:lpstr>Appendix -&gt;</vt:lpstr>
      <vt:lpstr>Appendix A-1.1</vt:lpstr>
      <vt:lpstr>Appendix A-1.2</vt:lpstr>
      <vt:lpstr>Appendix B</vt:lpstr>
      <vt:lpstr>Appendix C</vt:lpstr>
      <vt:lpstr>Appendix E</vt:lpstr>
      <vt:lpstr>Appendix G</vt:lpstr>
      <vt:lpstr>'Table 5'!_ftnref1</vt:lpstr>
      <vt:lpstr>'Table 5'!_ftnref2</vt:lpstr>
      <vt:lpstr>'Table 5'!_ftnref3</vt:lpstr>
      <vt:lpstr>'Table 5'!_ftnref4</vt:lpstr>
      <vt:lpstr>'Table 1'!_Hlk83724462</vt:lpstr>
      <vt:lpstr>'Table 1'!_Ref80199625</vt:lpstr>
      <vt:lpstr>'Table 2'!_Ref80199625</vt:lpstr>
      <vt:lpstr>'Table 11'!_Ref80892662</vt:lpstr>
      <vt:lpstr>'Table 12'!_Ref80892802</vt:lpstr>
      <vt:lpstr>'Table 17'!_Ref80897556</vt:lpstr>
      <vt:lpstr>'Table 18'!_Ref80897597</vt:lpstr>
      <vt:lpstr>'Table 20'!_Ref80897658</vt:lpstr>
      <vt:lpstr>'Table 20'!_Ref80948788</vt:lpstr>
      <vt:lpstr>'Table 16'!_Ref80983104</vt:lpstr>
      <vt:lpstr>'Table 9'!_Ref80983104</vt:lpstr>
      <vt:lpstr>'Table 6'!_Ref83196658</vt:lpstr>
      <vt:lpstr>'Table 11'!_Ref83714216</vt:lpstr>
      <vt:lpstr>'Table 14'!_Ref83714469</vt:lpstr>
      <vt:lpstr>'Appendix B'!OLE_LINK1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2021-08-30T19:33:34Z</dcterms:created>
  <dcterms:modified xsi:type="dcterms:W3CDTF">2021-10-05T21:28:27Z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0x0101002D0A54EFF0F79946A6B89B32B60D7515</vt:lpwstr>
  </property>
  <property fmtid="{D5CDD505-2E9C-101B-9397-08002B2CF9AE}" pid="3" name="pgeRecordCategory">
    <vt:lpwstr/>
  </property>
</Properties>
</file>