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hidePivotFieldList="1" defaultThemeVersion="124226"/>
  <mc:AlternateContent xmlns:mc="http://schemas.openxmlformats.org/markup-compatibility/2006">
    <mc:Choice Requires="x15">
      <x15ac:absPath xmlns:x15ac="http://schemas.microsoft.com/office/spreadsheetml/2010/11/ac" url="https://pge.sharepoint.com/sites/TO21/Shared Documents/100_RY2025 Annual Update/008_Information Requests/Responses/CPUC 02 (WF 01-05, RB 01, COC 01, Misc. 01-02 &amp; COS 01-14)/CPUC 02 (COS 01-14)/!Final/"/>
    </mc:Choice>
  </mc:AlternateContent>
  <xr:revisionPtr revIDLastSave="0" documentId="13_ncr:1_{8A23856E-002C-4580-8316-1F1F3380D126}" xr6:coauthVersionLast="47" xr6:coauthVersionMax="47" xr10:uidLastSave="{00000000-0000-0000-0000-000000000000}"/>
  <bookViews>
    <workbookView xWindow="-108" yWindow="-108" windowWidth="23256" windowHeight="12720" activeTab="1" xr2:uid="{00000000-000D-0000-FFFF-FFFF00000000}"/>
  </bookViews>
  <sheets>
    <sheet name="1" sheetId="1" r:id="rId1"/>
    <sheet name="3" sheetId="13" r:id="rId2"/>
  </sheets>
  <definedNames>
    <definedName name="__123Graph_B" hidden="1">#REF!</definedName>
    <definedName name="__123Graph_BYOUTHWEAR" hidden="1">#REF!</definedName>
    <definedName name="__FPMExcelClient_CellBasedFunctionStatus" localSheetId="0" hidden="1">"2_2_2_2_2_2"</definedName>
    <definedName name="_APT1" hidden="1">{"Page1",#N/A,FALSE,"Allocation";"Page2",#N/A,FALSE,"Allocation";"Page3",#N/A,FALSE,"Allocation";"Page4",#N/A,FALSE,"Allocation";"Page5",#N/A,FALSE,"Allocation"}</definedName>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0</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1" hidden="1">#REF!</definedName>
    <definedName name="_Fill" hidden="1">#REF!</definedName>
    <definedName name="_foo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_foo4">{"Summary","1",FALSE,"Summary"}</definedName>
    <definedName name="_Key1" localSheetId="1" hidden="1">#REF!</definedName>
    <definedName name="_Key1" hidden="1">#REF!</definedName>
    <definedName name="_Key2" localSheetId="1" hidden="1">#REF!</definedName>
    <definedName name="_Key2" hidden="1">#REF!</definedName>
    <definedName name="_Order" hidden="1">0</definedName>
    <definedName name="_Order1">255</definedName>
    <definedName name="_Order2">255</definedName>
    <definedName name="_Regression_Int">1</definedName>
    <definedName name="_SC2" hidden="1">{"Page1",#N/A,FALSE,"Allocation";"Page2",#N/A,FALSE,"Allocation";"Page3",#N/A,FALSE,"Allocation";"Page4",#N/A,FALSE,"Allocation";"Page5",#N/A,FALSE,"Allocation"}</definedName>
    <definedName name="_Sort" localSheetId="1" hidden="1">#REF!</definedName>
    <definedName name="_Sort" hidden="1">#REF!</definedName>
    <definedName name="a" hidden="1">{#N/A,#N/A,FALSE,"CTC Summary - EOY";#N/A,#N/A,FALSE,"CTC Summary - Wtavg"}</definedName>
    <definedName name="aa" hidden="1">#REF!</definedName>
    <definedName name="abc" hidden="1">{"SUMMARY",#N/A,FALSE,"Summary"}</definedName>
    <definedName name="actual_oms_2017">#REF!</definedName>
    <definedName name="actual_VICM_2017">#REF!</definedName>
    <definedName name="ADF_Activity_By_Tier_Range" hidden="1">#REF!</definedName>
    <definedName name="ADF_Activity_Detail_Range" hidden="1">#REF!</definedName>
    <definedName name="ADF_Fund_Report_Range" hidden="1">#REF!</definedName>
    <definedName name="ADF_GMMa">44</definedName>
    <definedName name="Aex_Amb_MDC_Range" hidden="1">#REF!</definedName>
    <definedName name="Aex_Experience_by_Tier_Range" hidden="1">#REF!</definedName>
    <definedName name="Aex_IP_MDC_Range" hidden="1">#REF!</definedName>
    <definedName name="Aex_Medical_Cost_Category_Range" hidden="1">#REF!</definedName>
    <definedName name="Aex_Professional_Experience_Range" hidden="1">#REF!</definedName>
    <definedName name="Aexcel_Demographic_Line_Count" hidden="1">#REF!</definedName>
    <definedName name="Aexcel_Demographics_Headings1" hidden="1">#REF!</definedName>
    <definedName name="Aexcel_Demographics_Headings2" hidden="1">#REF!</definedName>
    <definedName name="Aexcel_Prof_Cost_Line_Count" hidden="1">#REF!</definedName>
    <definedName name="Aexcel_Prof_Exp_Cost_Headings" hidden="1">#REF!</definedName>
    <definedName name="Aexcel_Prof_Exp_Location_Headings" hidden="1">#REF!</definedName>
    <definedName name="Aexcel_Prof_Exp_PMPM_Headings" hidden="1">#REF!</definedName>
    <definedName name="Aexcel_Prof_Exp_Util_Headings" hidden="1">#REF!</definedName>
    <definedName name="Aexcel_Prof_Location_Line_Count" hidden="1">#REF!</definedName>
    <definedName name="Aexcel_Prof_PMPM_Line_Count" hidden="1">#REF!</definedName>
    <definedName name="Aexcel_Prof_Util_Line_Count" hidden="1">#REF!</definedName>
    <definedName name="Aexcel_Structure_Headings" hidden="1">#REF!</definedName>
    <definedName name="Aexcel_Structure_Line_Count" hidden="1">#REF!</definedName>
    <definedName name="AexcelBOBDate" hidden="1">#REF!</definedName>
    <definedName name="AFRRCol">24</definedName>
    <definedName name="AHF_Activity_By_Tier_Range" hidden="1">#REF!</definedName>
    <definedName name="AHF_Activity_Detail_Range" hidden="1">#REF!</definedName>
    <definedName name="AHF_Fund_Report_Range" hidden="1">#REF!</definedName>
    <definedName name="AHF_Medical_by_Family_Range" hidden="1">#REF!</definedName>
    <definedName name="AHF_Medical_by_Member_Range" hidden="1">#REF!</definedName>
    <definedName name="AHF_Medical_Cost_Category_Range" hidden="1">#REF!</definedName>
    <definedName name="AHF_Medical_Demographics_Range" hidden="1">#REF!</definedName>
    <definedName name="AHF_Medical_Key_Statistics_Range" hidden="1">#REF!</definedName>
    <definedName name="AHF_Rx_Demographics_Range" hidden="1">#REF!</definedName>
    <definedName name="AHF_Rx_Key_Statistics_Range" hidden="1">#REF!</definedName>
    <definedName name="AHFFamilyDollarsCurr" hidden="1">#REF!</definedName>
    <definedName name="AnnlXferDate">38264.5315277778</definedName>
    <definedName name="AnthemfeeM_2016">#REF!</definedName>
    <definedName name="AnthemFeeNM_2014">#REF!</definedName>
    <definedName name="AnthemFeeNM_2015">#REF!</definedName>
    <definedName name="AnthemfeeNM_2016">#REF!</definedName>
    <definedName name="AnthemFeeNM_2017">#REF!</definedName>
    <definedName name="AnthemFeeNM_2018">#REF!</definedName>
    <definedName name="AnthemFeeNM_2019">#REF!</definedName>
    <definedName name="AnthemFeeNM_2020">#REF!</definedName>
    <definedName name="AnthemFeeNM_2021">#REF!</definedName>
    <definedName name="AnthemFeeNM_2022">#REF!</definedName>
    <definedName name="AnthemFeeNM_2023">#REF!</definedName>
    <definedName name="AnthemNCNfee_2014">#REF!</definedName>
    <definedName name="AnthemNCNfee_2015">#REF!</definedName>
    <definedName name="AnthemNCNfee_2016">#REF!</definedName>
    <definedName name="AnthemNCNFee_2017">#REF!</definedName>
    <definedName name="AnthemNCNFee_2023">#REF!</definedName>
    <definedName name="approvla" hidden="1">{#N/A,#N/A,FALSE,"Cosmos Report"}</definedName>
    <definedName name="April" hidden="1">{#N/A,#N/A,FALSE,"CTC Summary - EOY";#N/A,#N/A,FALSE,"CTC Summary - Wtavg"}</definedName>
    <definedName name="APT" hidden="1">{"Page1",#N/A,FALSE,"Allocation";"Page2",#N/A,FALSE,"Allocation";"Page3",#N/A,FALSE,"Allocation";"Page4",#N/A,FALSE,"Allocation";"Page5",#N/A,FALSE,"Allocation"}</definedName>
    <definedName name="AS2DocOpenMode">"AS2DocumentEdit"</definedName>
    <definedName name="August" hidden="1">{#N/A,#N/A,FALSE,"CTC Summary - EOY";#N/A,#N/A,FALSE,"CTC Summary - Wtavg"}</definedName>
    <definedName name="AvailPenaltyNAwhenRTRMRcall">51</definedName>
    <definedName name="b" hidden="1">{#N/A,#N/A,FALSE,"CTC Summary - EOY";#N/A,#N/A,FALSE,"CTC Summary - Wtavg"}</definedName>
    <definedName name="BenAdminFee_2016">#REF!</definedName>
    <definedName name="BenAdminFee_2017">#REF!</definedName>
    <definedName name="BenAdminFee_2018">#REF!</definedName>
    <definedName name="BenAdminFee_2019">#REF!</definedName>
    <definedName name="BenAdminFee_2020">#REF!</definedName>
    <definedName name="BenAdminFee_2021">#REF!</definedName>
    <definedName name="BenAdminFee_2022">#REF!</definedName>
    <definedName name="BenAdminFee_2023">#REF!</definedName>
    <definedName name="BrandAverageCopay" hidden="1">#REF!</definedName>
    <definedName name="BrandMultiAverageCopay" hidden="1">#REF!</definedName>
    <definedName name="CALIFORNIA">"State"</definedName>
    <definedName name="CapacityCol">3</definedName>
    <definedName name="CapCostCol">25</definedName>
    <definedName name="CIQWBGuid">"5c45d50c-fbb0-4040-9a33-7ec34da71b69"</definedName>
    <definedName name="clm_records">#REF!</definedName>
    <definedName name="CommunityRatedRow23Row27SIKeyStats" hidden="1">#REF!</definedName>
    <definedName name="ConditionCol">26</definedName>
    <definedName name="correct">{"Spreadsheet9-16","9",FALSE,"Scenarios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Cost_Sharing_Analysis_Dental_Range" hidden="1">#REF!</definedName>
    <definedName name="d" localSheetId="1" hidden="1">{"OUTPUT",#N/A,FALSE,"OUTPUT - Norm&amp;Late";"OUT_Data",#N/A,FALSE,"OUTPUT - Data";"Calcs1",#N/A,FALSE,"Calc Shell";"Calcs2",#N/A,FALSE,"Calc Shell";"JS_Factors",#N/A,FALSE,"J&amp;S"}</definedName>
    <definedName name="d" hidden="1">{#N/A,#N/A,FALSE,"CTC Summary - EOY";#N/A,#N/A,FALSE,"CTC Summary - Wtavg"}</definedName>
    <definedName name="D1_A_col">32</definedName>
    <definedName name="D1_B_col">33</definedName>
    <definedName name="D1_C_col">34</definedName>
    <definedName name="D1_D_col">35</definedName>
    <definedName name="D1_E_col">36</definedName>
    <definedName name="DA_Accumulator_Range" hidden="1">#REF!</definedName>
    <definedName name="DA_Dental_Range" hidden="1">#REF!</definedName>
    <definedName name="DATA1">#REF!</definedName>
    <definedName name="DATA11">#REF!</definedName>
    <definedName name="DATA4">#REF!</definedName>
    <definedName name="DATA7">#REF!</definedName>
    <definedName name="DATA8">#REF!</definedName>
    <definedName name="DD_ER_VISITS_FOOTNOTE" hidden="1">#REF!</definedName>
    <definedName name="ddd" hidden="1">{"Page1",#N/A,FALSE,"Allocation";"Page2",#N/A,FALSE,"Allocation";"Page3",#N/A,FALSE,"Allocation";"Page4",#N/A,FALSE,"Allocation";"Page5",#N/A,FALSE,"Allocation"}</definedName>
    <definedName name="dee" hidden="1">{"Page1",#N/A,FALSE,"Allocation";"Page2",#N/A,FALSE,"Allocation";"Page3",#N/A,FALSE,"Allocation";"Page4",#N/A,FALSE,"Allocation";"Page5",#N/A,FALSE,"Allocation"}</definedName>
    <definedName name="Demographics_Dental_Range" hidden="1">#REF!</definedName>
    <definedName name="Demographics_Medical_Range" hidden="1">#REF!</definedName>
    <definedName name="Dental_Ingenix_Footnote" hidden="1">#REF!</definedName>
    <definedName name="Dental_OON_Footnote" hidden="1">#REF!</definedName>
    <definedName name="Dental_PPO_Max_Section_Check" hidden="1">#REF!</definedName>
    <definedName name="Dental_PPO_Section_Check" hidden="1">#REF!</definedName>
    <definedName name="DentalFee_2014">#REF!</definedName>
    <definedName name="DentalFee_2015">#REF!</definedName>
    <definedName name="DentalFee_2016">#REF!</definedName>
    <definedName name="DentalFee_2017">#REF!</definedName>
    <definedName name="DentalFee_2018">#REF!</definedName>
    <definedName name="DentalFee_2019">#REF!</definedName>
    <definedName name="DentalFee_2020">#REF!</definedName>
    <definedName name="DentalFee_2021">#REF!</definedName>
    <definedName name="DentalFee_2022">#REF!</definedName>
    <definedName name="DentalFee_2023">#REF!</definedName>
    <definedName name="dhh" hidden="1">{"Page1",#N/A,FALSE,"Allocation";"Page2",#N/A,FALSE,"Allocation";"Page3",#N/A,FALSE,"Allocation";"Page4",#N/A,FALSE,"Allocation";"Page5",#N/A,FALSE,"Allocation"}</definedName>
    <definedName name="DNisFinal">49</definedName>
    <definedName name="DrillDownBOBSIKeyStats" hidden="1">#REF!</definedName>
    <definedName name="DrillDownRow17Row27SIKeyStats" hidden="1">#REF!</definedName>
    <definedName name="e" hidden="1">{#N/A,#N/A,FALSE,"CTC Summary - EOY";#N/A,#N/A,FALSE,"CTC Summary - Wtavg"}</definedName>
    <definedName name="ED">"3W3Y8WU9D4KB8I8XZYLB5WWMT"</definedName>
    <definedName name="ee" hidden="1">{"PI_Data",#N/A,TRUE,"P&amp;I Data"}</definedName>
    <definedName name="enr_records" hidden="1">#REF!</definedName>
    <definedName name="EPMWorkbookOptions_1">"rTAAAB+LCAAAAAAABADtW21vokoU/r7J/gfDd3kRfGuoGxbRmiAQwPZumoaMMFayCtwBa/vv74hYQWnXdV0jXpqmJXNe5szDc84ZcOS/vc5nlReIQtf3bgmGpIkK9Gzfcb3nW2IRTapMg/jW+fqFf/DRz7Hv/1SDCKuGFWznhTevoXtLTKMouKGo5XJJLlnSR89UjaYZ6p+hbNhTOAdV1wsj4NmQeLdyfm1F4FkrFV70PQ/aqzlNX1wgBL3o"</definedName>
    <definedName name="EPMWorkbookOptions_2">"3oXLWJgRd0EEklE8roA5XM/2PlME58ECufFUoxAiDcEJxP5sSOKAiI7V04bWd01UHhjaekyMkO3AcBqCgKbpGmnP/IVDBs+QtP35TQuPUVhEjQOberIetb6E/8pSX5Dx/wmYhfCJp1aRbOMSgmDm2iCF4cHxbXxkvaSGk2V34gh2Jl6DtcWvQn0ounMdB3pddw69MA7zY9VtiGFGB2sZU3/57kP0Zz7qRGgBeSpH8JlpvIocy73VJYaYEBF8"</definedName>
    <definedName name="EPMWorkbookOptions_3">"jXrgxUduhOOK78PaeE92gH3PRWGUCiBfvuPoPcqPATpUK6038tx/FzBeuagONUH5wVN5ws98rBHHaV2nGbbFpBzk3YvYVkUORB2ap9YXud7DYAbeNOQHEEVvHa7ZZmsTrlEdN8dMlavRzeq40WarTnvSBEwLAACd1cxZqxzHMggjA85whkNnCOdjXKhy1LKkzFXAKmv7FEyPCYhP5KMm6JJi3jGry77EWKKqGDh390w+cH3nQgSQPX3bqlZw"</definedName>
    <definedName name="EPMWorkbookOptions_4">"abzx3NktseIOsZNEn9/dw2x56leLPiEq9RbdKFHZReVOlbslKnmolICkS4qh1YoOCE8dUotT7eTvtb6RjpEV/6D30TSH926Htz7mN1ofU2/UJ3A8qdYbDodb36RdbdUhrNIA1jhn3OSaY/YSWl8CYpaoI+P/m7i5gMhi0fG4oLy1BFE0j85alq3XOY47PGtrV5i1MYRZiuJqFv8UnainxARvyQrfcE+JB1dyZA8TwxTMouNxOcW9K5iCoYtH"</definedName>
    <definedName name="EPMWorkbookOptions_5">"V/dGk6Fbrebh1Z29vuqeYJilqamagmyJ1kZYcMb+BWy0a8HmcrK5J6sPf/J41Wiw7G88X3HXl8srBHf2JLJqDJR+SdLcMI8gaV/Xzvj6u359HMUA7m6bdU3VBVMqOklPhkjfUlSlhGMDxz2+GOlS4V93X04RGyimqJ6xjDWur4zFEGZ5KsiyhYclHQsKTtUTojK4imJ2OblrDobSGVO3eX0fwK8QzHK0RjMcKWh60Vl6YkSGQolIGpE62ZO+"</definedName>
    <definedName name="EPMWorkbookOptions_6">"l4hkOFIissuRrlS+E8oP84hudy/pxkBVztjwWte3V01A3NmtiuUHEflhHkHToSQYq0fUM/K0fX083aCI2Yl/f5iFPxZyQoIeoJSJJl+Jp/IOcWdGN+rY2/4p9/Tg/sl4XocTBMOp6qkB9DZnoLODsZ44gwCtnKqeAV7gRnN3ONbdfAUA0zKKYdxo7wuy+ksnuWv8ILwHyAXjGRxC9Lz1sDf+9cvWbfKVg85/M5KLQK0wAAA="</definedName>
    <definedName name="ePSM_Dental_Graph_Page" hidden="1">#REF!</definedName>
    <definedName name="er" hidden="1">#REF!</definedName>
    <definedName name="ER_Visits_1000_Members" hidden="1">#REF!</definedName>
    <definedName name="ESIfee_2014PMPM">#REF!</definedName>
    <definedName name="ESIfee_2015">#REF!</definedName>
    <definedName name="ESIfee_2016">#REF!</definedName>
    <definedName name="ESIFee_2017">#REF!</definedName>
    <definedName name="ESIFee_2018">#REF!</definedName>
    <definedName name="ESIFee_2019">#REF!</definedName>
    <definedName name="ESIFee_2020">#REF!</definedName>
    <definedName name="ESIFee_2021">#REF!</definedName>
    <definedName name="ESIFee_2022">#REF!</definedName>
    <definedName name="ESIFee_2023">#REF!</definedName>
    <definedName name="EV__EVCOM_OPTIONS__">8</definedName>
    <definedName name="EV__EXPOPTIONS__">0</definedName>
    <definedName name="EV__LASTREFTIME__" localSheetId="1">"(GMT-08:00)7/10/2015 1:21:57 PM"</definedName>
    <definedName name="EV__LASTREFTIME__">"(GMT-08:00)4/23/2012 7:07:55 AM"</definedName>
    <definedName name="EV__LOCKEDCVW__FERC_TRANS_AG">"ALL_COST_INDICATOR,CUTOVER_DATASRC,ALLFERC,Test_FERC_AG_CC,ALLORD,ALL_AMT_TYPE,ALLFID,ALL_PHASE,ALLREGCAT,ALLRSC,PCCCOSTS,XXXX.INP,ACT,PERIODIC"</definedName>
    <definedName name="EV__LOCKSTATUS__">4</definedName>
    <definedName name="EV__MAXEXPCOLS__">16383</definedName>
    <definedName name="EV__MAXEXPROWS__">1048575</definedName>
    <definedName name="EV__MEMORYCVW__">0</definedName>
    <definedName name="EV__USERCHANGEOPTIONS__">1</definedName>
    <definedName name="EV__WBEVMODE__">0</definedName>
    <definedName name="EV__WBREFOPTIONS__">134217728</definedName>
    <definedName name="EV__WBVERSION__">0</definedName>
    <definedName name="Excise_Drop_Down">"Drop Down 2"</definedName>
    <definedName name="Exp_FEqn">46</definedName>
    <definedName name="f" hidden="1">{"OUT_TV",#N/A,FALSE,"OUTPUT - TV";"OUT_Data",#N/A,FALSE,"OUTPUT - Data";"Calcs1",#N/A,FALSE,"Calc Shell";"Calcs2",#N/A,FALSE,"Calc Shell";"JS_Factors",#N/A,FALSE,"J&amp;S"}</definedName>
    <definedName name="fee_ICMV_2014">#REF!</definedName>
    <definedName name="fee_ICMV_2014_dollar">#REF!</definedName>
    <definedName name="fee_ICMV_2015">#REF!</definedName>
    <definedName name="fee_ICMV_2016">#REF!</definedName>
    <definedName name="fee_oms_2014">#REF!</definedName>
    <definedName name="fee_oms_2015">#REF!</definedName>
    <definedName name="fee_oms_2016">#REF!</definedName>
    <definedName name="fee_oms_2017">#REF!</definedName>
    <definedName name="fee_oms_2018">#REF!</definedName>
    <definedName name="fee_oms_2019">#REF!</definedName>
    <definedName name="fee_oms_2020">#REF!</definedName>
    <definedName name="fee_oms_2021">#REF!</definedName>
    <definedName name="fee_oms_2022">#REF!</definedName>
    <definedName name="fee_oms_2023">#REF!</definedName>
    <definedName name="fee_TRF2014">#REF!</definedName>
    <definedName name="fee_TRF2015">#REF!</definedName>
    <definedName name="fee_TRF2016">#REF!</definedName>
    <definedName name="fee_VICM_2014_percent">#REF!</definedName>
    <definedName name="fee_VICM_2016med">#REF!</definedName>
    <definedName name="fee_VICM_2016rx">#REF!</definedName>
    <definedName name="fee_VICM_2017">#REF!</definedName>
    <definedName name="fee_VICM_2017med">#REF!</definedName>
    <definedName name="fee_VICM_2017rx">#REF!</definedName>
    <definedName name="fee_VICM_2018">#REF!</definedName>
    <definedName name="fee_VICM_2019">#REF!</definedName>
    <definedName name="fee_VICM_2020">#REF!</definedName>
    <definedName name="fee_VICM_2021">#REF!</definedName>
    <definedName name="fee_VICM_2022">#REF!</definedName>
    <definedName name="fee_VICM_2023">#REF!</definedName>
    <definedName name="ff" hidden="1">{"PI_Data",#N/A,TRUE,"P&amp;I Data"}</definedName>
    <definedName name="fgn">{"Spreadsheet9-16","9",FALSE,"Scenarios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FilterM">"M"</definedName>
    <definedName name="Financial_Overview_Dental_Range" hidden="1">#REF!</definedName>
    <definedName name="foo">{"spreadsheet1-8","1",FALSE,"Scenarios 1-8";"spreadsheet1-8","2",FALSE,"Scenarios 1-8";"spreadsheet1-8","3",FALSE,"Scenarios 1-8";"spreadsheet1-8","4",FALSE,"Scenarios 1-8";"spreadsheet1-8","5",FALSE,"Scenarios 1-8";"spreadsheet1-8","6",FALSE,"Scenarios 1-8";"spreadsheet1-8","7",FALSE,"Scenarios 1-8";"spreadsheet1-8","8",FALSE,"Scenarios 1-8"}</definedName>
    <definedName name="FOV_01_Range" hidden="1">#REF!</definedName>
    <definedName name="FOV_02_Range" hidden="1">#REF!</definedName>
    <definedName name="FOV_03_Range" hidden="1">#REF!</definedName>
    <definedName name="FOV_04_Range" hidden="1">#REF!</definedName>
    <definedName name="FOV_05_Range" hidden="1">#REF!</definedName>
    <definedName name="FOV_06_Range" hidden="1">#REF!</definedName>
    <definedName name="FOV_07_Range" hidden="1">#REF!</definedName>
    <definedName name="FOV_08_Range" hidden="1">#REF!</definedName>
    <definedName name="FOV_09_Range" hidden="1">#REF!</definedName>
    <definedName name="FOV_10_Range" hidden="1">#REF!</definedName>
    <definedName name="FOV_11_Range" hidden="1">#REF!</definedName>
    <definedName name="FOV_12_Range" hidden="1">#REF!</definedName>
    <definedName name="FOV_13_Range" hidden="1">#REF!</definedName>
    <definedName name="FOV_14_Range" hidden="1">#REF!</definedName>
    <definedName name="FOV_15_Range" hidden="1">#REF!</definedName>
    <definedName name="FOV_30_Range" hidden="1">#REF!</definedName>
    <definedName name="FOV_40_Range" hidden="1">#REF!</definedName>
    <definedName name="FOV_41_Range" hidden="1">#REF!</definedName>
    <definedName name="FOV_42_Range" hidden="1">#REF!</definedName>
    <definedName name="FOV_43_Range" hidden="1">#REF!</definedName>
    <definedName name="FOV_44_Range" hidden="1">#REF!</definedName>
    <definedName name="FOV_45_Range" hidden="1">#REF!</definedName>
    <definedName name="FOV_46_Range" hidden="1">#REF!</definedName>
    <definedName name="FOV_47_Range" hidden="1">#REF!</definedName>
    <definedName name="FOV_48_Range" hidden="1">#REF!</definedName>
    <definedName name="FOV_49_Range" hidden="1">#REF!</definedName>
    <definedName name="FOV_50_Range" hidden="1">#REF!</definedName>
    <definedName name="FOV_51_Range" hidden="1">#REF!</definedName>
    <definedName name="FOV_52_Range" hidden="1">#REF!</definedName>
    <definedName name="FOV_53_Range" hidden="1">#REF!</definedName>
    <definedName name="FOV_54_Range" hidden="1">#REF!</definedName>
    <definedName name="FOV_55_Range" hidden="1">#REF!</definedName>
    <definedName name="FOV_56_Range" hidden="1">#REF!</definedName>
    <definedName name="FOV_57_Range" hidden="1">#REF!</definedName>
    <definedName name="FOV_58_Range" hidden="1">#REF!</definedName>
    <definedName name="FOV_59_Range" hidden="1">#REF!</definedName>
    <definedName name="FOV_68_Range" hidden="1">#REF!</definedName>
    <definedName name="FOV_69_Range" hidden="1">#REF!</definedName>
    <definedName name="FOV_70_Range" hidden="1">#REF!</definedName>
    <definedName name="FOV_71_Range" hidden="1">#REF!</definedName>
    <definedName name="FOV_72_Range" hidden="1">#REF!</definedName>
    <definedName name="FOV_73_Range" hidden="1">#REF!</definedName>
    <definedName name="FOV_74_Range" hidden="1">#REF!</definedName>
    <definedName name="FOV_75_Range" hidden="1">#REF!</definedName>
    <definedName name="FOV_76_Range" hidden="1">#REF!</definedName>
    <definedName name="FOV_99_Range" hidden="1">#REF!</definedName>
    <definedName name="FOV_DN_Range" hidden="1">#REF!</definedName>
    <definedName name="FOV_RX_Range" hidden="1">#REF!</definedName>
    <definedName name="FOV_SI_Dental_Range" hidden="1">#REF!</definedName>
    <definedName name="FOV_SI_Pharmacy_Range" hidden="1">#REF!</definedName>
    <definedName name="FOV_SI_Product_01_Range" hidden="1">#REF!</definedName>
    <definedName name="FOV_SI_Product_05_Range" hidden="1">#REF!</definedName>
    <definedName name="FuelType">45</definedName>
    <definedName name="GenericAverageCopay" hidden="1">#REF!</definedName>
    <definedName name="GeoStmPriceCol">27</definedName>
    <definedName name="heat_val">1.02</definedName>
    <definedName name="here" hidden="1">#REF!</definedName>
    <definedName name="hgggh" hidden="1">{"Page1",#N/A,FALSE,"Allocation";"Page2",#N/A,FALSE,"Allocation";"Page3",#N/A,FALSE,"Allocation";"Page4",#N/A,FALSE,"Allocation";"Page5",#N/A,FALSE,"Allocation"}</definedName>
    <definedName name="hpd_hard_coded_bob" hidden="1">#REF!</definedName>
    <definedName name="HrlyAvailChargeCol">20</definedName>
    <definedName name="HrlyCapItemChargeCol">21</definedName>
    <definedName name="HrlyPenaltyRateCol">22</definedName>
    <definedName name="HrlySurchargePenaltyCol">23</definedName>
    <definedName name="HTM_Control2">{"'Summary'!$A$1:$J$24"}</definedName>
    <definedName name="HTML_CodePage" hidden="1">1252</definedName>
    <definedName name="HTML_Control" hidden="1">{"'DETAILS'!$A$5:$DP$44","'DETAILS'!$A$5:$DP$45"}</definedName>
    <definedName name="HTML_Control2">{"'Summary'!$A$1:$J$24"}</definedName>
    <definedName name="HTML_Description" hidden="1">""</definedName>
    <definedName name="HTML_Email" hidden="1">"rgriffin@Levi.com"</definedName>
    <definedName name="HTML_Header" hidden="1">"DETAILS"</definedName>
    <definedName name="HTML_LastUpdate" hidden="1">"7/21/00"</definedName>
    <definedName name="HTML_LineAfter" hidden="1">FALSE</definedName>
    <definedName name="HTML_LineBefore" hidden="1">FALSE</definedName>
    <definedName name="HTML_Name" hidden="1">"Rich Griffin x 1-5822"</definedName>
    <definedName name="HTML_OBDlg2" hidden="1">TRUE</definedName>
    <definedName name="HTML_OBDlg4" hidden="1">TRUE</definedName>
    <definedName name="HTML_OS" hidden="1">0</definedName>
    <definedName name="HTML_PathFile" hidden="1">"C:\My Documents\MyHTML.htm"</definedName>
    <definedName name="HTML_PathFileMac">"Web Site Backup:sitingcases:MyHTML.html"</definedName>
    <definedName name="HTML_Title" hidden="1">"32CCSS3Q2001"</definedName>
    <definedName name="HydroNumofUnits">52</definedName>
    <definedName name="In_thousands__000s">"federal"</definedName>
    <definedName name="inpChapter">#REF!</definedName>
    <definedName name="Iowa" hidden="1">{"Page1",#N/A,FALSE,"Allocation";"Page2",#N/A,FALSE,"Allocation";"Page3",#N/A,FALSE,"Allocation";"Page4",#N/A,FALSE,"Allocation";"Page5",#N/A,FALSE,"Allocation"}</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43572.9332523148</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sdoolj" hidden="1">{"Page1",#N/A,FALSE,"Allocation";"Page2",#N/A,FALSE,"Allocation";"Page3",#N/A,FALSE,"Allocation";"Page4",#N/A,FALSE,"Allocation";"Page5",#N/A,FALSE,"Allocation"}</definedName>
    <definedName name="Jeanne" hidden="1">#REF!</definedName>
    <definedName name="July" hidden="1">{#N/A,#N/A,FALSE,"CTC Summary - EOY";#N/A,#N/A,FALSE,"CTC Summary - Wtavg"}</definedName>
    <definedName name="June" hidden="1">{#N/A,#N/A,FALSE,"CTC Summary - EOY";#N/A,#N/A,FALSE,"CTC Summary - Wtavg"}</definedName>
    <definedName name="junk">"S:\23150\06RET\Transformation\"</definedName>
    <definedName name="junk1">"Will Kane"</definedName>
    <definedName name="KaiserFees_2014">#REF!</definedName>
    <definedName name="KaiserFees_2015">#REF!</definedName>
    <definedName name="KaiserFees_2016">#REF!</definedName>
    <definedName name="KaiserFees_2017">#REF!</definedName>
    <definedName name="KaiserFees_2018">#REF!</definedName>
    <definedName name="KaiserFees_2019">#REF!</definedName>
    <definedName name="KaiserFees_2020">#REF!</definedName>
    <definedName name="KaiserFees_2021">#REF!</definedName>
    <definedName name="KaiserFees_2022">#REF!</definedName>
    <definedName name="KaiserFees_2023">#REF!</definedName>
    <definedName name="Key_Statistics_Dental_Range" hidden="1">#REF!</definedName>
    <definedName name="Key_Statistics_Medical_Range" hidden="1">#REF!</definedName>
    <definedName name="kij" hidden="1">#REF!</definedName>
    <definedName name="kjoin" hidden="1">#REF!</definedName>
    <definedName name="L" hidden="1">{"PI_Data",#N/A,TRUE,"P&amp;I Data"}</definedName>
    <definedName name="Levi" hidden="1">{"Page1",#N/A,FALSE,"Allocation";"Page2",#N/A,FALSE,"Allocation";"Page3",#N/A,FALSE,"Allocation";"Page4",#N/A,FALSE,"Allocation";"Page5",#N/A,FALSE,"Allocation"}</definedName>
    <definedName name="LineofBusiness">#REF!</definedName>
    <definedName name="ljin" hidden="1">#REF!</definedName>
    <definedName name="LOBOrgFunction">#REF!</definedName>
    <definedName name="m" hidden="1">{"PI_Data",#N/A,TRUE,"P&amp;I Data"}</definedName>
    <definedName name="MaxGenCol">18</definedName>
    <definedName name="MaxMonthMWh">48</definedName>
    <definedName name="MaxServHrs">19</definedName>
    <definedName name="MaxStarts">50</definedName>
    <definedName name="May" hidden="1">{#N/A,#N/A,FALSE,"CTC Summary - EOY";#N/A,#N/A,FALSE,"CTC Summary - Wtavg"}</definedName>
    <definedName name="medical_sort1" hidden="1">#REF!</definedName>
    <definedName name="medical_sort2" hidden="1">#REF!</definedName>
    <definedName name="medical_sort3" hidden="1">#REF!</definedName>
    <definedName name="medical_sort4" hidden="1">#REF!</definedName>
    <definedName name="medical_sort5" hidden="1">#REF!</definedName>
    <definedName name="MEWarning">1</definedName>
    <definedName name="minimum_test_to_build_application_ratio">0.4</definedName>
    <definedName name="MotoringPowerCol">41</definedName>
    <definedName name="NAMdsf">-4143</definedName>
    <definedName name="newSAPBEXwbID">"3ZELFBM5D9OOP0F81BKIMUZP1"</definedName>
    <definedName name="NO_AEXCEL_BOB_DATA" hidden="1">#REF!</definedName>
    <definedName name="NO_AEXCEL_Member_Data" hidden="1">#REF!</definedName>
    <definedName name="Note">"* (Amount requiring additional detail) Included within each Priority Category"</definedName>
    <definedName name="Num_of_prepaid_startups_col">28</definedName>
    <definedName name="Number_of_Prior_FI_Products" hidden="1">#REF!</definedName>
    <definedName name="Number_of_Prior_SI_Products" hidden="1">#REF!</definedName>
    <definedName name="ok" hidden="1">{"Page1",#N/A,FALSE,"Allocation";"Page2",#N/A,FALSE,"Allocation";"Page3",#N/A,FALSE,"Allocation";"Page4",#N/A,FALSE,"Allocation";"Page5",#N/A,FALSE,"Allocation"}</definedName>
    <definedName name="OnOffPeakMonthlyData">"OnOffPeakMonthlyData!R1C1:R3690C30"</definedName>
    <definedName name="OutsourcingFee_2015">#REF!</definedName>
    <definedName name="OutsourcingFee_2016">#REF!</definedName>
    <definedName name="OutsourcingFee_2017">#REF!</definedName>
    <definedName name="OutsourcingFee_2018">#REF!</definedName>
    <definedName name="OutsourcingFee_2019">#REF!</definedName>
    <definedName name="OutsourcingFee_2020">#REF!</definedName>
    <definedName name="OutsourcingFee_2021">#REF!</definedName>
    <definedName name="OutsourcingFee_2022">#REF!</definedName>
    <definedName name="OutsourcingFee_2023">#REF!</definedName>
    <definedName name="p" hidden="1">{"PI_Data",#N/A,TRUE,"P&amp;I Data"}</definedName>
    <definedName name="PDA">"Prioritization Discussion Amount*"</definedName>
    <definedName name="PGE_FTyp">45</definedName>
    <definedName name="PGE_FuelType">58</definedName>
    <definedName name="PoolingPt" hidden="1">#REF!</definedName>
    <definedName name="PosSumMonthlyData">"PosSumMonthlyData!R1C1:R3690C11"</definedName>
    <definedName name="PostDate">38357.5694560185</definedName>
    <definedName name="Prepaid_startup_charge_col">30</definedName>
    <definedName name="Prepaid_startup_cost_col">29</definedName>
    <definedName name="_xlnm.Print_Area" localSheetId="0">'1'!$A$1:$F$250</definedName>
    <definedName name="_xlnm.Print_Area" localSheetId="1">'3'!$A$1:$T$47</definedName>
    <definedName name="_xlnm.Print_Titles" localSheetId="0">'1'!$1:$7</definedName>
    <definedName name="_xlnm.Print_Titles" localSheetId="1">'3'!$14:$14</definedName>
    <definedName name="Product_01_delete_prior" hidden="1">#REF!</definedName>
    <definedName name="Product_01_members" hidden="1">#REF!</definedName>
    <definedName name="Product_02_delete_prior" hidden="1">#REF!</definedName>
    <definedName name="Product_02_members" hidden="1">#REF!</definedName>
    <definedName name="Product_03_delete_prior" hidden="1">#REF!</definedName>
    <definedName name="Product_03_members" hidden="1">#REF!</definedName>
    <definedName name="Product_04_delete_prior" hidden="1">#REF!</definedName>
    <definedName name="Product_04_members" hidden="1">#REF!</definedName>
    <definedName name="Product_05_delete_prior" hidden="1">#REF!</definedName>
    <definedName name="Product_05_members" hidden="1">#REF!</definedName>
    <definedName name="Product_06_delete_prior" hidden="1">#REF!</definedName>
    <definedName name="Product_06_members" hidden="1">#REF!</definedName>
    <definedName name="Product_07_delete_prior" hidden="1">#REF!</definedName>
    <definedName name="Product_07_members" hidden="1">#REF!</definedName>
    <definedName name="Product_08_delete_prior" hidden="1">#REF!</definedName>
    <definedName name="Product_08_members" hidden="1">#REF!</definedName>
    <definedName name="Product_09_delete_prior" hidden="1">#REF!</definedName>
    <definedName name="Product_09_members" hidden="1">#REF!</definedName>
    <definedName name="Product_10_delete_prior" hidden="1">#REF!</definedName>
    <definedName name="Product_10_members" hidden="1">#REF!</definedName>
    <definedName name="Product_11_delete_prior" hidden="1">#REF!</definedName>
    <definedName name="Product_11_members" hidden="1">#REF!</definedName>
    <definedName name="Product_12_delete_prior" hidden="1">#REF!</definedName>
    <definedName name="Product_12_members" hidden="1">#REF!</definedName>
    <definedName name="Product_13_delete_prior" hidden="1">#REF!</definedName>
    <definedName name="Product_13_members" hidden="1">#REF!</definedName>
    <definedName name="Product_14_delete_prior" hidden="1">#REF!</definedName>
    <definedName name="Product_14_members" hidden="1">#REF!</definedName>
    <definedName name="Product_15_delete_prior" hidden="1">#REF!</definedName>
    <definedName name="Product_15_members" hidden="1">#REF!</definedName>
    <definedName name="Product_30_delete_prior" hidden="1">#REF!</definedName>
    <definedName name="Product_30_members" hidden="1">#REF!</definedName>
    <definedName name="Product_40_delete_prior" hidden="1">#REF!</definedName>
    <definedName name="Product_40_members" hidden="1">#REF!</definedName>
    <definedName name="Product_41_delete_prior" hidden="1">#REF!</definedName>
    <definedName name="Product_41_members" hidden="1">#REF!</definedName>
    <definedName name="Product_42_delete_prior" hidden="1">#REF!</definedName>
    <definedName name="Product_42_members" hidden="1">#REF!</definedName>
    <definedName name="Product_43_delete_prior" hidden="1">#REF!</definedName>
    <definedName name="Product_43_members" hidden="1">#REF!</definedName>
    <definedName name="Product_44_delete_prior" hidden="1">#REF!</definedName>
    <definedName name="Product_44_members" hidden="1">#REF!</definedName>
    <definedName name="Product_45_delete_prior" hidden="1">#REF!</definedName>
    <definedName name="Product_45_members" hidden="1">#REF!</definedName>
    <definedName name="Product_46_delete_prior" hidden="1">#REF!</definedName>
    <definedName name="Product_46_members" hidden="1">#REF!</definedName>
    <definedName name="Product_47_delete_prior" hidden="1">#REF!</definedName>
    <definedName name="Product_47_members" hidden="1">#REF!</definedName>
    <definedName name="Product_48_delete_prior" hidden="1">#REF!</definedName>
    <definedName name="Product_48_members" hidden="1">#REF!</definedName>
    <definedName name="Product_49_delete_prior" hidden="1">#REF!</definedName>
    <definedName name="Product_49_members" hidden="1">#REF!</definedName>
    <definedName name="Product_50_delete_prior" hidden="1">#REF!</definedName>
    <definedName name="Product_50_members" hidden="1">#REF!</definedName>
    <definedName name="Product_51_delete_prior" hidden="1">#REF!</definedName>
    <definedName name="Product_51_members" hidden="1">#REF!</definedName>
    <definedName name="Product_52_delete_prior" hidden="1">#REF!</definedName>
    <definedName name="Product_52_members" hidden="1">#REF!</definedName>
    <definedName name="Product_53_delete_prior" hidden="1">#REF!</definedName>
    <definedName name="Product_53_members" hidden="1">#REF!</definedName>
    <definedName name="Product_54_delete_prior" hidden="1">#REF!</definedName>
    <definedName name="Product_54_members" hidden="1">#REF!</definedName>
    <definedName name="Product_55_delete_prior" hidden="1">#REF!</definedName>
    <definedName name="Product_55_members" hidden="1">#REF!</definedName>
    <definedName name="Product_56_delete_prior" hidden="1">#REF!</definedName>
    <definedName name="Product_56_members" hidden="1">#REF!</definedName>
    <definedName name="Product_57_delete_prior" hidden="1">#REF!</definedName>
    <definedName name="Product_57_members" hidden="1">#REF!</definedName>
    <definedName name="Product_58_delete_prior" hidden="1">#REF!</definedName>
    <definedName name="Product_58_members" hidden="1">#REF!</definedName>
    <definedName name="Product_59_delete_prior" hidden="1">#REF!</definedName>
    <definedName name="Product_59_members" hidden="1">#REF!</definedName>
    <definedName name="Product_68_delete_prior" hidden="1">#REF!</definedName>
    <definedName name="Product_68_members" hidden="1">#REF!</definedName>
    <definedName name="Product_69_delete_prior" hidden="1">#REF!</definedName>
    <definedName name="Product_69_members" hidden="1">#REF!</definedName>
    <definedName name="Product_70_delete_prior" hidden="1">#REF!</definedName>
    <definedName name="Product_70_members" hidden="1">#REF!</definedName>
    <definedName name="Product_71_delete_prior" hidden="1">#REF!</definedName>
    <definedName name="Product_71_members" hidden="1">#REF!</definedName>
    <definedName name="Product_72_delete_prior" hidden="1">#REF!</definedName>
    <definedName name="Product_72_members" hidden="1">#REF!</definedName>
    <definedName name="Product_73_delete_prior" hidden="1">#REF!</definedName>
    <definedName name="Product_73_members" hidden="1">#REF!</definedName>
    <definedName name="Product_74_delete_prior" hidden="1">#REF!</definedName>
    <definedName name="Product_74_members" hidden="1">#REF!</definedName>
    <definedName name="Product_75_delete_prior" hidden="1">#REF!</definedName>
    <definedName name="Product_75_members" hidden="1">#REF!</definedName>
    <definedName name="Product_76_delete_prior" hidden="1">#REF!</definedName>
    <definedName name="Product_76_members" hidden="1">#REF!</definedName>
    <definedName name="Product_99_delete_prior" hidden="1">#REF!</definedName>
    <definedName name="Product_99_members" hidden="1">#REF!</definedName>
    <definedName name="Product_DN_delete_prior" hidden="1">#REF!</definedName>
    <definedName name="Product_DN_members" hidden="1">#REF!</definedName>
    <definedName name="Product_RX_delete_prior" hidden="1">#REF!</definedName>
    <definedName name="Product_RX_members" hidden="1">#REF!</definedName>
    <definedName name="Provider_Network_Exp_Dental_Range" hidden="1">#REF!</definedName>
    <definedName name="Provider_Network_Exp_Medical_Range" hidden="1">#REF!</definedName>
    <definedName name="q">{"'Summary'!$A$1:$J$24"}</definedName>
    <definedName name="qw" hidden="1">#REF!</definedName>
    <definedName name="qwer" hidden="1">{"PI_Data",#N/A,TRUE,"P&amp;I Data"}</definedName>
    <definedName name="RampRateCol">14</definedName>
    <definedName name="RelPymtRateCol">15</definedName>
    <definedName name="Remove_Dental_Combined_Section_Check" hidden="1">#REF!</definedName>
    <definedName name="Remove_Dental_PPO_Max_Section_Check" hidden="1">#REF!</definedName>
    <definedName name="Remove_Dental_PPO_Section_Check" hidden="1">#REF!</definedName>
    <definedName name="report" hidden="1">{"Page1",#N/A,FALSE,"Allocation";"Page2",#N/A,FALSE,"Allocation";"Page3",#N/A,FALSE,"Allocation";"Page4",#N/A,FALSE,"Allocation";"Page5",#N/A,FALSE,"Allocation"}</definedName>
    <definedName name="RES_MTR">1.8</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7</definedName>
    <definedName name="RiskMinimizeOnStart" hidden="1">FALSE</definedName>
    <definedName name="RiskMonitorConvergence" hidden="1">FALSE</definedName>
    <definedName name="RiskMultipleCPUSupportEnabled" hidden="1">FALSE</definedName>
    <definedName name="RiskNumIterations" hidden="1">100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StatFunctionsUpdateFreq">1</definedName>
    <definedName name="RiskTemplateSheetName">"myTemplate"</definedName>
    <definedName name="RiskUpdateDisplay" hidden="1">TRUE</definedName>
    <definedName name="RiskUpdateStatFunctions">TRUE</definedName>
    <definedName name="RiskUseDifferentSeedForEachSim" hidden="1">FALSE</definedName>
    <definedName name="RiskUseFixedSeed" hidden="1">FALSE</definedName>
    <definedName name="RiskUseMultipleCPUs" hidden="1">FALSE</definedName>
    <definedName name="RmrAsNsrRateCol">30</definedName>
    <definedName name="RmrAsRegRateCol">28</definedName>
    <definedName name="RmrAsRRRateCol">32</definedName>
    <definedName name="RmrAsSpinRateCol">29</definedName>
    <definedName name="RmrAsVoltRateCol">31</definedName>
    <definedName name="Rx_Demographics_Range" hidden="1">#REF!</definedName>
    <definedName name="Rx_Formulary_Analysis_Range" hidden="1">#REF!</definedName>
    <definedName name="Rx_Key_Statistics_Range" hidden="1">#REF!</definedName>
    <definedName name="Rx_Network_Analysis_Savings_Range" hidden="1">#REF!</definedName>
    <definedName name="Rx_paid_amt_prior" hidden="1">#REF!</definedName>
    <definedName name="Rx_Retail_vs_MOD_Impact_Range" hidden="1">#REF!</definedName>
    <definedName name="Rx_Top_30_Drugs_by_Claims_Range" hidden="1">#REF!</definedName>
    <definedName name="Rx_Top_30_Drugs_by_Paid_Range" hidden="1">#REF!</definedName>
    <definedName name="rxRebates2015_2017">#REF!</definedName>
    <definedName name="rxRebates2015_2020">#REF!</definedName>
    <definedName name="rxRebates2017_2021">#REF!</definedName>
    <definedName name="rxRebates2017_2023">#REF!</definedName>
    <definedName name="rxRebates2018_2022">#REF!</definedName>
    <definedName name="rxRebates2018_2023">#REF!</definedName>
    <definedName name="s" hidden="1">{"OUT_Early",#N/A,FALSE,"OUTPUT - Early";"OUT_Data",#N/A,FALSE,"OUTPUT - Data";"Calcs1",#N/A,FALSE,"Calc Shell";"Calcs2",#N/A,FALSE,"Calc Shell";"JS_Factors",#N/A,FALSE,"J&amp;S"}</definedName>
    <definedName name="SAPBEXdnldView">"49BGT7GXT9EX51LLJXMJKZ8Y6"</definedName>
    <definedName name="SAPBEXhrIndnt">1</definedName>
    <definedName name="SAPBEXrevision" localSheetId="1" hidden="1">19</definedName>
    <definedName name="SAPBEXrevision">9</definedName>
    <definedName name="SAPBEXsysID">"BPR"</definedName>
    <definedName name="SAPBEXwbID" localSheetId="1" hidden="1">"4G878I4GVLIX09RFSSY659U7Q"</definedName>
    <definedName name="SAPBEXwbID">"3XY8MM4SHGBHT4B7F8XEIC63B"</definedName>
    <definedName name="SAPBEXwbID2">"3W3Y8WU9D4KB8I8XZYLB5WWMT"</definedName>
    <definedName name="SAPEXwbID1">"471C2VSNPC28U9XYPMV2AOH11"</definedName>
    <definedName name="Sav_Benefit_Dental_Range" hidden="1">#REF!</definedName>
    <definedName name="sbp_allowed_amt" hidden="1">#REF!</definedName>
    <definedName name="SBP_Network_Discount_Savings_Percent" hidden="1">#REF!</definedName>
    <definedName name="SBP_Percent_Allowed_Amount" hidden="1">#REF!</definedName>
    <definedName name="ScenName">#REF!</definedName>
    <definedName name="sdf" hidden="1">{"Page1",#N/A,FALSE,"Allocation";"Page2",#N/A,FALSE,"Allocation";"Page3",#N/A,FALSE,"Allocation";"Page4",#N/A,FALSE,"Allocation";"Page5",#N/A,FALSE,"Allocation"}</definedName>
    <definedName name="sds">{"Summary","1",FALSE,"Summary"}</definedName>
    <definedName name="sdsb">{"Summary","1",FALSE,"Summary"}</definedName>
    <definedName name="sencount">1</definedName>
    <definedName name="sfas">{"spreadsheet1-8","1",FALSE,"Scenarios 1-8";"spreadsheet1-8","2",FALSE,"Scenarios 1-8";"spreadsheet1-8","3",FALSE,"Scenarios 1-8";"spreadsheet1-8","4",FALSE,"Scenarios 1-8";"spreadsheet1-8","5",FALSE,"Scenarios 1-8";"spreadsheet1-8","6",FALSE,"Scenarios 1-8";"spreadsheet1-8","7",FALSE,"Scenarios 1-8";"spreadsheet1-8","8",FALSE,"Scenarios 1-8"}</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utdown_power_req_col">37</definedName>
    <definedName name="SI_ER_VISITS_FOOTNOTE_DESCRIPTION" hidden="1">#REF!</definedName>
    <definedName name="SI_EXEC_SUMMARY_RANGE_ROW7_ROW83" hidden="1">#REF!</definedName>
    <definedName name="SI_EXEC_SUMMARY_RANGE_ROW71_ROW82" hidden="1">#REF!</definedName>
    <definedName name="si_exec_summary_row44" hidden="1">#REF!</definedName>
    <definedName name="si_exec_summary_rows12_rows13" hidden="1">#REF!</definedName>
    <definedName name="si_exec_summary_rows56_rows65" hidden="1">#REF!</definedName>
    <definedName name="si_exec_summary_rows7_rows82" hidden="1">#REF!</definedName>
    <definedName name="si_exec_summary_rows7_rows84" hidden="1">#REF!</definedName>
    <definedName name="si_exec_summary_rows71_rows83" hidden="1">#REF!</definedName>
    <definedName name="SI_Executive_Summary_Home" hidden="1">#REF!</definedName>
    <definedName name="SI_Executive_Summary_Page" hidden="1">#REF!</definedName>
    <definedName name="SI_Executive_Summary_Page_NoData_Text" hidden="1">#REF!</definedName>
    <definedName name="SI_Executive_Summary_Range" hidden="1">#REF!</definedName>
    <definedName name="SI_Rx_Paid_Current" hidden="1">#REF!</definedName>
    <definedName name="solver_lin" hidden="1">0</definedName>
    <definedName name="solver_num" hidden="1">0</definedName>
    <definedName name="solver_opt" hidden="1">#REF!</definedName>
    <definedName name="solver_typ" hidden="1">1</definedName>
    <definedName name="solver_val" hidden="1">0</definedName>
    <definedName name="Spend">#REF!</definedName>
    <definedName name="SPWS_WBID">"368E718B-E1E9-11D2-B734-0090271C9EC2"</definedName>
    <definedName name="SPWS_WSID">"368E718F-E1E9-11D2-B734-0090271C9EC2"</definedName>
    <definedName name="ssd">{"spreadsheet1-8","1",FALSE,"Scenarios 1-8";"spreadsheet1-8","2",FALSE,"Scenarios 1-8";"spreadsheet1-8","3",FALSE,"Scenarios 1-8";"spreadsheet1-8","4",FALSE,"Scenarios 1-8";"spreadsheet1-8","5",FALSE,"Scenarios 1-8";"spreadsheet1-8","6",FALSE,"Scenarios 1-8";"spreadsheet1-8","7",FALSE,"Scenarios 1-8";"spreadsheet1-8","8",FALSE,"Scenarios 1-8"}</definedName>
    <definedName name="ssdb">{"spreadsheet1-8","1",FALSE,"Scenarios 1-8";"spreadsheet1-8","2",FALSE,"Scenarios 1-8";"spreadsheet1-8","3",FALSE,"Scenarios 1-8";"spreadsheet1-8","4",FALSE,"Scenarios 1-8";"spreadsheet1-8","5",FALSE,"Scenarios 1-8";"spreadsheet1-8","6",FALSE,"Scenarios 1-8";"spreadsheet1-8","7",FALSE,"Scenarios 1-8";"spreadsheet1-8","8",FALSE,"Scenarios 1-8"}</definedName>
    <definedName name="Startup_leadtime_gt_72hr_col">38</definedName>
    <definedName name="Startup_leadtime_lt_72_gt_8hr_col">39</definedName>
    <definedName name="Startup_leadtime_lt_8hr_col">40</definedName>
    <definedName name="Summary_by_Product_Range" hidden="1">#REF!</definedName>
    <definedName name="SummerCapacityCol">2</definedName>
    <definedName name="T" hidden="1">{"PI_Data",#N/A,TRUE,"P&amp;I Data"}</definedName>
    <definedName name="TechDes">47</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xt">"($ in '000s)"</definedName>
    <definedName name="thousands">#REF!</definedName>
    <definedName name="toc_report_name" hidden="1">#REF!</definedName>
    <definedName name="Top25_Services_by_Dollar_Dental_Range" hidden="1">#REF!</definedName>
    <definedName name="TP_Foot2" hidden="1">"MAERCKK"</definedName>
    <definedName name="TP_Footer_LTD" hidden="1">"David Lindberg"</definedName>
    <definedName name="TP_Footer_Path" hidden="1">"C:\Documents and Settings\corbinp\My Documents\PG&amp;E\"</definedName>
    <definedName name="TP_Footer_User" hidden="1">"kanew"</definedName>
    <definedName name="TP_Footer_Version" hidden="1">"v4.00"</definedName>
    <definedName name="treeList">"01000000000000000000000000000000000000000000000000000000000000000000000000000000000000000000000000000000000000000000000000000000000000000000000000000000000000000000000000000000000000000000000000000000"</definedName>
    <definedName name="Trend_Analysis_Dental_Range" hidden="1">#REF!</definedName>
    <definedName name="Trend_Analysis_Medical_Range" hidden="1">#REF!</definedName>
    <definedName name="Trend_Anthem20152016">#REF!</definedName>
    <definedName name="Trend_Anthem20162017">#REF!</definedName>
    <definedName name="Trend_Dental20152016">#REF!</definedName>
    <definedName name="Trend_Dental20162017">#REF!</definedName>
    <definedName name="Trend_ESI20152016">#REF!</definedName>
    <definedName name="Trend_ESI20162017">#REF!</definedName>
    <definedName name="Trend_HRA20152016">#REF!</definedName>
    <definedName name="Trend_HRA20162017">#REF!</definedName>
    <definedName name="Trend_Kaiser20152016">#REF!</definedName>
    <definedName name="Trend_Kaiser20162017">#REF!</definedName>
    <definedName name="Trend_KaiserRx20152016">#REF!</definedName>
    <definedName name="Trend_KaiserRx20162017">#REF!</definedName>
    <definedName name="Trend_Vision20152016">#REF!</definedName>
    <definedName name="Trend_Vision20162017">#REF!</definedName>
    <definedName name="Trend_VO20152016">#REF!</definedName>
    <definedName name="Trend_VO20162017">#REF!</definedName>
    <definedName name="Trend_VO20172018">#REF!</definedName>
    <definedName name="Trend_VO20182019">#REF!</definedName>
    <definedName name="txtMillions">"($ in Millions)"</definedName>
    <definedName name="txtThousands">"($ in Thousands)"</definedName>
    <definedName name="UnitCondition">!$B$1</definedName>
    <definedName name="UnitSumMonthlyData">"UnitSumMonthlyData!R1C1:R1377C31"</definedName>
    <definedName name="UP_MW">43</definedName>
    <definedName name="UP_Percent">42</definedName>
    <definedName name="Util_Proc_Dental_Range" hidden="1">#REF!</definedName>
    <definedName name="VarOMCostCol">17</definedName>
    <definedName name="Verision" hidden="1">{"Page1",#N/A,FALSE,"Allocation";"Page2",#N/A,FALSE,"Allocation";"Page3",#N/A,FALSE,"Allocation";"Page4",#N/A,FALSE,"Allocation";"Page5",#N/A,FALSE,"Allocation"}</definedName>
    <definedName name="VOAnthemAct_2014">#REF!</definedName>
    <definedName name="VOAnthemAct_2015">#REF!</definedName>
    <definedName name="VOAnthemAct_2016">#REF!</definedName>
    <definedName name="VOAnthemAct_2017">#REF!</definedName>
    <definedName name="VOAnthemAct_2018">#REF!</definedName>
    <definedName name="VOAnthemAct_2019">#REF!</definedName>
    <definedName name="VOAnthemAct_2020">#REF!</definedName>
    <definedName name="VOAnthemAct_2021">#REF!</definedName>
    <definedName name="VOAnthemAct_2022">#REF!</definedName>
    <definedName name="VOAnthemAct_2023">#REF!</definedName>
    <definedName name="VOKaiserActRet_2014">#REF!</definedName>
    <definedName name="VoKaiserActRet_2015">#REF!</definedName>
    <definedName name="VOKaiserActRet_2016">#REF!</definedName>
    <definedName name="VOKaiserActRet_2017">#REF!</definedName>
    <definedName name="VOKaiserActRet_2018">#REF!</definedName>
    <definedName name="VOKaiserActRet_2019">#REF!</definedName>
    <definedName name="VOKaiserActRet_2020">#REF!</definedName>
    <definedName name="VOKaiserActRet_2021">#REF!</definedName>
    <definedName name="VOKaiserActRet_2022">#REF!</definedName>
    <definedName name="VOKaiserActRet_2023">#REF!</definedName>
    <definedName name="VSPFee_2014">#REF!</definedName>
    <definedName name="VSPFee_2015">#REF!</definedName>
    <definedName name="VSPFee_2016">#REF!</definedName>
    <definedName name="VSPFee_2017">#REF!</definedName>
    <definedName name="VSPFee_2018">#REF!</definedName>
    <definedName name="VSPFee_2019">#REF!</definedName>
    <definedName name="VSPFee_2020">#REF!</definedName>
    <definedName name="VSPFee_2021">#REF!</definedName>
    <definedName name="VSPFee_2022">#REF!</definedName>
    <definedName name="VSPFee_2023">#REF!</definedName>
    <definedName name="w">{"spreadsheet1-8","1",FALSE,"Scenarios 1-8";"spreadsheet1-8","2",FALSE,"Scenarios 1-8";"spreadsheet1-8","3",FALSE,"Scenarios 1-8";"spreadsheet1-8","4",FALSE,"Scenarios 1-8";"spreadsheet1-8","5",FALSE,"Scenarios 1-8";"spreadsheet1-8","6",FALSE,"Scenarios 1-8";"spreadsheet1-8","7",FALSE,"Scenarios 1-8";"spreadsheet1-8","8",FALSE,"Scenarios 1-8"}</definedName>
    <definedName name="whocares" hidden="1">{"Page1",#N/A,FALSE,"Allocation";"Page2",#N/A,FALSE,"Allocation";"Page3",#N/A,FALSE,"Allocation";"Page4",#N/A,FALSE,"Allocation";"Page5",#N/A,FALSE,"Allocation"}</definedName>
    <definedName name="WinterCapacityCol">3</definedName>
    <definedName name="wrm.NORM_LATE.Age66" hidden="1">{"OUTPUT",#N/A,FALSE,"OUTPUT - Norm&amp;Late";"OUT_Data",#N/A,FALSE,"OUTPUT - Data";"Calcs1",#N/A,FALSE,"Calc Shell";"Calcs2",#N/A,FALSE,"Calc Shell";"JS_Factors",#N/A,FALSE,"J&amp;S"}</definedName>
    <definedName name="wrn.Accelerated." localSheetId="1" hidden="1">{#N/A,#N/A,FALSE,"CTC Summary - EOY";#N/A,#N/A,FALSE,"CTC Summary - Wtavg"}</definedName>
    <definedName name="wrn.Accelerated." hidden="1">{#N/A,#N/A,FALSE,"CTC Summary - EOY";#N/A,#N/A,FALSE,"CTC Summary - Wtavg"}</definedName>
    <definedName name="wrn.accellerated1" hidden="1">{#N/A,#N/A,FALSE,"CTC Summary - EOY";#N/A,#N/A,FALSE,"CTC Summary - Wtavg"}</definedName>
    <definedName name="wrn.Approval." hidden="1">{#N/A,#N/A,FALSE,"Approval Form"}</definedName>
    <definedName name="wrn.Approval2." hidden="1">{#N/A,#N/A,FALSE,"Approval2"}</definedName>
    <definedName name="wrn.Calculations." hidden="1">{"Calcs1",#N/A,FALSE,"Calc Shell";"Calcs2",#N/A,FALSE,"Calc Shell"}</definedName>
    <definedName name="wrn.Calculations.age66" hidden="1">{"Calcs1",#N/A,FALSE,"Calc Shell";"Calcs2",#N/A,FALSE,"Calc Shell"}</definedName>
    <definedName name="wrn.Calculations.Age67" hidden="1">{"Calcs1",#N/A,FALSE,"Calc Shell";"Calcs2",#N/A,FALSE,"Calc Shell"}</definedName>
    <definedName name="wrn.Calculations.age67." hidden="1">{"Calcs1",#N/A,FALSE,"Calc Shell";"Calcs2",#N/A,FALSE,"Calc Shell"}</definedName>
    <definedName name="wrn.Cosmos._.Report." hidden="1">{#N/A,#N/A,FALSE,"Cosmos Report"}</definedName>
    <definedName name="wrn.EARLY." hidden="1">{"OUT_Early",#N/A,FALSE,"OUTPUT - Early";"OUT_Data",#N/A,FALSE,"OUTPUT - Data";"Calcs1",#N/A,FALSE,"Calc Shell";"Calcs2",#N/A,FALSE,"Calc Shell";"JS_Factors",#N/A,FALSE,"J&amp;S"}</definedName>
    <definedName name="wrn.EARLY.Age66" hidden="1">{"OUT_Early",#N/A,FALSE,"OUTPUT - Early";"OUT_Data",#N/A,FALSE,"OUTPUT - Data";"Calcs1",#N/A,FALSE,"Calc Shell";"Calcs2",#N/A,FALSE,"Calc Shell";"JS_Factors",#N/A,FALSE,"J&amp;S"}</definedName>
    <definedName name="wrn.EARLY.Age67" hidden="1">{"OUT_Early",#N/A,FALSE,"OUTPUT - Early";"OUT_Data",#N/A,FALSE,"OUTPUT - Data";"Calcs1",#N/A,FALSE,"Calc Shell";"Calcs2",#N/A,FALSE,"Calc Shell";"JS_Factors",#N/A,FALSE,"J&amp;S"}</definedName>
    <definedName name="wrn.EARLY.Age67." hidden="1">{"OUT_Early",#N/A,FALSE,"OUTPUT - Early";"OUT_Data",#N/A,FALSE,"OUTPUT - Data";"Calcs1",#N/A,FALSE,"Calc Shell";"Calcs2",#N/A,FALSE,"Calc Shell";"JS_Factors",#N/A,FALSE,"J&amp;S"}</definedName>
    <definedName name="wrn.Medical._.Ratio." hidden="1">{#N/A,#N/A,FALSE,"Medical Ratio"}</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NORM_LATE." hidden="1">{"OUTPUT",#N/A,FALSE,"OUTPUT - Norm&amp;Late";"OUT_Data",#N/A,FALSE,"OUTPUT - Data";"Calcs1",#N/A,FALSE,"Calc Shell";"Calcs2",#N/A,FALSE,"Calc Shell";"JS_Factors",#N/A,FALSE,"J&amp;S"}</definedName>
    <definedName name="wrn.NORM_Late.age67" hidden="1">{"OUTPUT",#N/A,FALSE,"OUTPUT - Norm&amp;Late";"OUT_Data",#N/A,FALSE,"OUTPUT - Data";"Calcs1",#N/A,FALSE,"Calc Shell";"Calcs2",#N/A,FALSE,"Calc Shell";"JS_Factors",#N/A,FALSE,"J&amp;S"}</definedName>
    <definedName name="wrn.PI_Report." localSheetId="1" hidden="1">{"PI_Data",#N/A,TRUE,"P&amp;I Data"}</definedName>
    <definedName name="wrn.PI_Report." hidden="1">{"PI_Data",#N/A,TRUE,"P&amp;I Data"}</definedName>
    <definedName name="wrn.Print._.1_8.">{"spreadsheet1-8","1",FALSE,"Scenarios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enewal." hidden="1">{#N/A,#N/A,FALSE,"Approval Form";#N/A,#N/A,FALSE,"Renewal";#N/A,#N/A,FALSE,"Cosmos Report"}</definedName>
    <definedName name="wrn.Renewal._.Justification." hidden="1">{#N/A,#N/A,FALSE,"Renewal"}</definedName>
    <definedName name="wrn.report" hidden="1">#REF!</definedName>
    <definedName name="wrn.report." hidden="1">{"Page1",#N/A,FALSE,"Allocation";"Page2",#N/A,FALSE,"Allocation";"Page3",#N/A,FALSE,"Allocation";"Page4",#N/A,FALSE,"Allocation";"Page5",#N/A,FALSE,"Allocation"}</definedName>
    <definedName name="wrn.SMR_QTR." hidden="1">{"OUTPUT",#N/A,FALSE,"Dollar Sales (1)";"OUTPUT",#N/A,FALSE,"Unit Sales (1)";"OUTPUT",#N/A,FALSE,"Management Earnings (1)"}</definedName>
    <definedName name="wrn.sum1.">{"Summary","1",FALSE,"Summary"}</definedName>
    <definedName name="wrn.SUMMARY." hidden="1">{"SUMMARY",#N/A,FALSE,"Summary"}</definedName>
    <definedName name="wrn.TOTAL." hidden="1">{"SUMMARY",#N/A,TRUE,"Summary";"FULLSEAS",#N/A,TRUE,"Full &amp; Seas Emp";"TEMPS",#N/A,TRUE,"Temps";"CONTRACTORS",#N/A,TRUE,"Contractors";"CAPEXA",#N/A,TRUE,"Capital Expenditures";"CAPEXB",#N/A,TRUE,"Capital Expenditures"}</definedName>
    <definedName name="wrn.TV." hidden="1">{"OUT_TV",#N/A,FALSE,"OUTPUT - TV";"OUT_Data",#N/A,FALSE,"OUTPUT - Data";"Calcs1",#N/A,FALSE,"Calc Shell";"Calcs2",#N/A,FALSE,"Calc Shell";"JS_Factors",#N/A,FALSE,"J&amp;S"}</definedName>
    <definedName name="wrn.TV.Age66" hidden="1">{"OUT_TV",#N/A,FALSE,"OUTPUT - TV";"OUT_Data",#N/A,FALSE,"OUTPUT - Data";"Calcs1",#N/A,FALSE,"Calc Shell";"Calcs2",#N/A,FALSE,"Calc Shell";"JS_Factors",#N/A,FALSE,"J&amp;S"}</definedName>
    <definedName name="wrn.tv.age67" hidden="1">{"OUT_TV",#N/A,FALSE,"OUTPUT - TV";"OUT_Data",#N/A,FALSE,"OUTPUT - Data";"Calcs1",#N/A,FALSE,"Calc Shell";"Calcs2",#N/A,FALSE,"Calc Shell";"JS_Factors",#N/A,FALSE,"J&amp;S"}</definedName>
    <definedName name="wrn.TV.Age67." hidden="1">{"OUT_TV",#N/A,FALSE,"OUTPUT - TV";"OUT_Data",#N/A,FALSE,"OUTPUT - Data";"Calcs1",#N/A,FALSE,"Calc Shell";"Calcs2",#N/A,FALSE,"Calc Shell";"JS_Factors",#N/A,FALSE,"J&amp;S"}</definedName>
    <definedName name="wrn2.report." hidden="1">{"Page1",#N/A,FALSE,"Allocation";"Page2",#N/A,FALSE,"Allocation";"Page3",#N/A,FALSE,"Allocation";"Page4",#N/A,FALSE,"Allocation";"Page5",#N/A,FALSE,"Allocation"}</definedName>
    <definedName name="wsss" hidden="1">{"Page1",#N/A,FALSE,"Allocation";"Page2",#N/A,FALSE,"Allocation";"Page3",#N/A,FALSE,"Allocation";"Page4",#N/A,FALSE,"Allocation";"Page5",#N/A,FALSE,"Allocation"}</definedName>
    <definedName name="www.NORM_LATE.Age67" hidden="1">{"OUTPUT",#N/A,FALSE,"OUTPUT - Norm&amp;Late";"OUT_Data",#N/A,FALSE,"OUTPUT - Data";"Calcs1",#N/A,FALSE,"Calc Shell";"Calcs2",#N/A,FALSE,"Calc Shell";"JS_Factors",#N/A,FALSE,"J&amp;S"}</definedName>
    <definedName name="x"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 hidden="1">{#N/A,#N/A,FALSE,"CTC Summary - EOY";#N/A,#N/A,FALSE,"CTC Summary - Wtavg"}</definedName>
    <definedName name="xh">{"spreadsheet1-8","1",FALSE,"Scenarios 1-8";"spreadsheet1-8","2",FALSE,"Scenarios 1-8";"spreadsheet1-8","3",FALSE,"Scenarios 1-8";"spreadsheet1-8","4",FALSE,"Scenarios 1-8";"spreadsheet1-8","5",FALSE,"Scenarios 1-8";"spreadsheet1-8","6",FALSE,"Scenarios 1-8";"spreadsheet1-8","7",FALSE,"Scenarios 1-8";"spreadsheet1-8","8",FALSE,"Scenarios 1-8"}</definedName>
    <definedName name="xi">{"Spreadsheet9-16","9",FALSE,"Scenarios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xl">{"Summary","1",FALSE,"Summary"}</definedName>
    <definedName name="Xmax_col">31</definedName>
    <definedName name="xxxx" hidden="1">{"Page1",#N/A,FALSE,"Allocation";"Page2",#N/A,FALSE,"Allocation";"Page3",#N/A,FALSE,"Allocation";"Page4",#N/A,FALSE,"Allocation";"Page5",#N/A,FALSE,"Allocation"}</definedName>
    <definedName name="xxxxx" hidden="1">{"Page1",#N/A,FALSE,"Allocation";"Page2",#N/A,FALSE,"Allocation";"Page3",#N/A,FALSE,"Allocation";"Page4",#N/A,FALSE,"Allocation";"Page5",#N/A,FALSE,"Allocation"}</definedName>
    <definedName name="y" hidden="1">{"OUTPUT",#N/A,FALSE,"Dollar Sales (1)";"OUTPUT",#N/A,FALSE,"Unit Sales (1)";"OUTPUT",#N/A,FALSE,"Management Earnings (1)"}</definedName>
    <definedName name="YSAfee_2014">#REF!</definedName>
    <definedName name="YSAfee_2015">#REF!</definedName>
    <definedName name="z" hidden="1">{"Calcs1",#N/A,FALSE,"Calc Shell";"Calcs2",#N/A,FALSE,"Calc Shell"}</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50" i="13" l="1"/>
  <c r="F102" i="1"/>
  <c r="A102" i="1"/>
  <c r="A103" i="1" s="1"/>
  <c r="N36" i="13" l="1"/>
  <c r="R35" i="13"/>
  <c r="P36" i="13" l="1"/>
  <c r="F226" i="1" l="1"/>
  <c r="F227" i="1" s="1"/>
  <c r="C225" i="1"/>
  <c r="C220" i="1" s="1"/>
  <c r="C218" i="1"/>
  <c r="A217" i="1"/>
  <c r="F217" i="1" s="1"/>
  <c r="F216" i="1"/>
  <c r="C222" i="1" l="1"/>
  <c r="A218" i="1"/>
  <c r="F218" i="1" s="1"/>
  <c r="A219" i="1"/>
  <c r="A220" i="1" l="1"/>
  <c r="F219" i="1"/>
  <c r="F220" i="1" l="1"/>
  <c r="A221" i="1"/>
  <c r="F221" i="1" l="1"/>
  <c r="A222" i="1"/>
  <c r="A223" i="1" l="1"/>
  <c r="F222" i="1"/>
  <c r="A224" i="1" l="1"/>
  <c r="F223" i="1"/>
  <c r="A225" i="1" l="1"/>
  <c r="F224" i="1"/>
  <c r="A226" i="1" l="1"/>
  <c r="A227" i="1" s="1"/>
  <c r="F225" i="1"/>
  <c r="F79" i="1" l="1"/>
  <c r="F80" i="1"/>
  <c r="F81" i="1"/>
  <c r="F82" i="1"/>
  <c r="F83" i="1"/>
  <c r="F84" i="1"/>
  <c r="R20" i="13" l="1"/>
  <c r="R19" i="13"/>
  <c r="R16" i="13"/>
  <c r="N50" i="13"/>
  <c r="R40" i="13"/>
  <c r="R34" i="13"/>
  <c r="R30" i="13"/>
  <c r="R29" i="13"/>
  <c r="R27" i="13"/>
  <c r="N21" i="13"/>
  <c r="R17" i="13"/>
  <c r="R51" i="13" s="1"/>
  <c r="C67" i="1"/>
  <c r="C62" i="1" s="1"/>
  <c r="A67" i="1"/>
  <c r="A68" i="1" s="1"/>
  <c r="A85" i="1"/>
  <c r="C199" i="1"/>
  <c r="F232" i="1"/>
  <c r="F197" i="1"/>
  <c r="F179" i="1"/>
  <c r="F155" i="1"/>
  <c r="F128" i="1"/>
  <c r="F112" i="1"/>
  <c r="F78" i="1"/>
  <c r="F77" i="1"/>
  <c r="F76" i="1"/>
  <c r="F75" i="1"/>
  <c r="F66" i="1"/>
  <c r="F65" i="1"/>
  <c r="F64" i="1"/>
  <c r="F63" i="1"/>
  <c r="F62" i="1"/>
  <c r="F61" i="1"/>
  <c r="F60" i="1"/>
  <c r="F59" i="1"/>
  <c r="F58" i="1"/>
  <c r="F36" i="1"/>
  <c r="F21" i="1"/>
  <c r="F20" i="1"/>
  <c r="F19" i="1"/>
  <c r="F18" i="1"/>
  <c r="F17" i="1"/>
  <c r="F16" i="1"/>
  <c r="F15" i="1"/>
  <c r="F14" i="1"/>
  <c r="F13" i="1"/>
  <c r="F12" i="1"/>
  <c r="A233" i="1"/>
  <c r="A234" i="1" s="1"/>
  <c r="A198" i="1"/>
  <c r="A199" i="1" s="1"/>
  <c r="A180" i="1"/>
  <c r="A181" i="1" s="1"/>
  <c r="A156" i="1"/>
  <c r="F156" i="1" s="1"/>
  <c r="A129" i="1"/>
  <c r="A130" i="1" s="1"/>
  <c r="A113" i="1"/>
  <c r="F113" i="1" s="1"/>
  <c r="A37" i="1"/>
  <c r="A38" i="1" s="1"/>
  <c r="A39" i="1" s="1"/>
  <c r="A22" i="1"/>
  <c r="A23" i="1" s="1"/>
  <c r="N52" i="13"/>
  <c r="P51" i="13"/>
  <c r="A50" i="13"/>
  <c r="A51" i="13" s="1"/>
  <c r="A52" i="13" s="1"/>
  <c r="A53" i="13" s="1"/>
  <c r="A16" i="13"/>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C130" i="1"/>
  <c r="E191" i="1"/>
  <c r="C77" i="1"/>
  <c r="C157" i="1"/>
  <c r="C234" i="1"/>
  <c r="C181" i="1"/>
  <c r="C188" i="1"/>
  <c r="C183" i="1" s="1"/>
  <c r="C14" i="1"/>
  <c r="C114" i="1"/>
  <c r="C38" i="1"/>
  <c r="C60" i="1"/>
  <c r="P18" i="13"/>
  <c r="C206" i="1"/>
  <c r="C201" i="1" s="1"/>
  <c r="C121" i="1"/>
  <c r="C116" i="1" s="1"/>
  <c r="C241" i="1"/>
  <c r="C236" i="1" s="1"/>
  <c r="F242" i="1"/>
  <c r="F243" i="1" s="1"/>
  <c r="A51" i="1"/>
  <c r="C137" i="1"/>
  <c r="C132" i="1" s="1"/>
  <c r="A52" i="1" l="1"/>
  <c r="F52" i="1" s="1"/>
  <c r="F51" i="1"/>
  <c r="A24" i="1"/>
  <c r="F23" i="1"/>
  <c r="F85" i="1"/>
  <c r="A86" i="1"/>
  <c r="R21" i="13"/>
  <c r="R50" i="13" s="1"/>
  <c r="P21" i="13"/>
  <c r="R18" i="13"/>
  <c r="N18" i="13"/>
  <c r="P31" i="13"/>
  <c r="P52" i="13" s="1"/>
  <c r="A114" i="1"/>
  <c r="A115" i="1" s="1"/>
  <c r="A116" i="1" s="1"/>
  <c r="A117" i="1" s="1"/>
  <c r="F37" i="1"/>
  <c r="R26" i="13"/>
  <c r="R28" i="13"/>
  <c r="R38" i="13"/>
  <c r="R33" i="13"/>
  <c r="R36" i="13" s="1"/>
  <c r="R24" i="13"/>
  <c r="N31" i="13"/>
  <c r="N41" i="13" s="1"/>
  <c r="N51" i="13" s="1"/>
  <c r="N53" i="13" s="1"/>
  <c r="R25" i="13"/>
  <c r="F67" i="1"/>
  <c r="C203" i="1"/>
  <c r="F180" i="1"/>
  <c r="F233" i="1"/>
  <c r="F198" i="1"/>
  <c r="F22" i="1"/>
  <c r="C134" i="1"/>
  <c r="C185" i="1"/>
  <c r="F234" i="1"/>
  <c r="A235" i="1"/>
  <c r="F181" i="1"/>
  <c r="A182" i="1"/>
  <c r="F182" i="1" s="1"/>
  <c r="F130" i="1"/>
  <c r="A131" i="1"/>
  <c r="A132" i="1" s="1"/>
  <c r="A133" i="1" s="1"/>
  <c r="F68" i="1"/>
  <c r="A69" i="1"/>
  <c r="F69" i="1" s="1"/>
  <c r="C238" i="1"/>
  <c r="A157" i="1"/>
  <c r="A158" i="1" s="1"/>
  <c r="F158" i="1" s="1"/>
  <c r="F129" i="1"/>
  <c r="C64" i="1"/>
  <c r="A40" i="1"/>
  <c r="F39" i="1"/>
  <c r="F199" i="1"/>
  <c r="A200" i="1"/>
  <c r="F38" i="1"/>
  <c r="C118" i="1"/>
  <c r="R39" i="13"/>
  <c r="A25" i="1" l="1"/>
  <c r="F24" i="1"/>
  <c r="A87" i="1"/>
  <c r="F86" i="1"/>
  <c r="F116" i="1"/>
  <c r="F115" i="1"/>
  <c r="F114" i="1"/>
  <c r="P53" i="13"/>
  <c r="P41" i="13"/>
  <c r="P42" i="13" s="1"/>
  <c r="R31" i="13"/>
  <c r="R41" i="13" s="1"/>
  <c r="R42" i="13" s="1"/>
  <c r="N42" i="13"/>
  <c r="F132" i="1"/>
  <c r="F157" i="1"/>
  <c r="A183" i="1"/>
  <c r="F183" i="1" s="1"/>
  <c r="A159" i="1"/>
  <c r="A160" i="1" s="1"/>
  <c r="F131" i="1"/>
  <c r="F235" i="1"/>
  <c r="A236" i="1"/>
  <c r="A118" i="1"/>
  <c r="F117" i="1"/>
  <c r="A134" i="1"/>
  <c r="F133" i="1"/>
  <c r="A201" i="1"/>
  <c r="F200" i="1"/>
  <c r="F40" i="1"/>
  <c r="A41" i="1"/>
  <c r="A26" i="1" l="1"/>
  <c r="F25" i="1"/>
  <c r="A88" i="1"/>
  <c r="A89" i="1" s="1"/>
  <c r="F87" i="1"/>
  <c r="R52" i="13"/>
  <c r="R53" i="13" s="1"/>
  <c r="F159" i="1"/>
  <c r="A184" i="1"/>
  <c r="F184" i="1" s="1"/>
  <c r="F236" i="1"/>
  <c r="A237" i="1"/>
  <c r="A202" i="1"/>
  <c r="F201" i="1"/>
  <c r="F41" i="1"/>
  <c r="A42" i="1"/>
  <c r="A161" i="1"/>
  <c r="F160" i="1"/>
  <c r="A119" i="1"/>
  <c r="F118" i="1"/>
  <c r="A135" i="1"/>
  <c r="F134" i="1"/>
  <c r="A90" i="1" l="1"/>
  <c r="F89" i="1"/>
  <c r="A27" i="1"/>
  <c r="A28" i="1" s="1"/>
  <c r="F26" i="1"/>
  <c r="F88" i="1"/>
  <c r="A185" i="1"/>
  <c r="F185" i="1" s="1"/>
  <c r="F237" i="1"/>
  <c r="A238" i="1"/>
  <c r="A162" i="1"/>
  <c r="F161" i="1"/>
  <c r="A203" i="1"/>
  <c r="F202" i="1"/>
  <c r="A136" i="1"/>
  <c r="F135" i="1"/>
  <c r="F42" i="1"/>
  <c r="A43" i="1"/>
  <c r="A120" i="1"/>
  <c r="F119" i="1"/>
  <c r="A29" i="1" l="1"/>
  <c r="F28" i="1"/>
  <c r="F27" i="1"/>
  <c r="A186" i="1"/>
  <c r="F186" i="1" s="1"/>
  <c r="A239" i="1"/>
  <c r="F238" i="1"/>
  <c r="A121" i="1"/>
  <c r="F120" i="1"/>
  <c r="A44" i="1"/>
  <c r="F43" i="1"/>
  <c r="A204" i="1"/>
  <c r="F203" i="1"/>
  <c r="A187" i="1"/>
  <c r="F136" i="1"/>
  <c r="A137" i="1"/>
  <c r="F162" i="1"/>
  <c r="A163" i="1"/>
  <c r="F29" i="1" l="1"/>
  <c r="A30" i="1"/>
  <c r="F30" i="1" s="1"/>
  <c r="A91" i="1"/>
  <c r="F90" i="1"/>
  <c r="A240" i="1"/>
  <c r="F239" i="1"/>
  <c r="A45" i="1"/>
  <c r="A46" i="1" s="1"/>
  <c r="A47" i="1" s="1"/>
  <c r="F44" i="1"/>
  <c r="F137" i="1"/>
  <c r="A138" i="1"/>
  <c r="F187" i="1"/>
  <c r="A188" i="1"/>
  <c r="A122" i="1"/>
  <c r="F122" i="1" s="1"/>
  <c r="F121" i="1"/>
  <c r="A164" i="1"/>
  <c r="F163" i="1"/>
  <c r="F204" i="1"/>
  <c r="A205" i="1"/>
  <c r="A48" i="1" l="1"/>
  <c r="F47" i="1"/>
  <c r="A92" i="1"/>
  <c r="A93" i="1" s="1"/>
  <c r="F91" i="1"/>
  <c r="F240" i="1"/>
  <c r="A241" i="1"/>
  <c r="A189" i="1"/>
  <c r="F188" i="1"/>
  <c r="F138" i="1"/>
  <c r="A139" i="1"/>
  <c r="A140" i="1" s="1"/>
  <c r="A141" i="1" s="1"/>
  <c r="A206" i="1"/>
  <c r="F205" i="1"/>
  <c r="A165" i="1"/>
  <c r="F164" i="1"/>
  <c r="F45" i="1"/>
  <c r="A49" i="1" l="1"/>
  <c r="F48" i="1"/>
  <c r="F140" i="1"/>
  <c r="F92" i="1"/>
  <c r="F46" i="1"/>
  <c r="F241" i="1"/>
  <c r="A242" i="1"/>
  <c r="A243" i="1" s="1"/>
  <c r="F165" i="1"/>
  <c r="A166" i="1"/>
  <c r="F139" i="1"/>
  <c r="F206" i="1"/>
  <c r="A207" i="1"/>
  <c r="F189" i="1"/>
  <c r="F190" i="1" s="1"/>
  <c r="F191" i="1" s="1"/>
  <c r="A190" i="1"/>
  <c r="A191" i="1" s="1"/>
  <c r="A50" i="1" l="1"/>
  <c r="F50" i="1" s="1"/>
  <c r="F49" i="1"/>
  <c r="A208" i="1"/>
  <c r="F207" i="1"/>
  <c r="F166" i="1"/>
  <c r="A167" i="1"/>
  <c r="F141" i="1" l="1"/>
  <c r="A142" i="1"/>
  <c r="A143" i="1" s="1"/>
  <c r="A144" i="1" s="1"/>
  <c r="A145" i="1" s="1"/>
  <c r="A209" i="1"/>
  <c r="A210" i="1" s="1"/>
  <c r="F208" i="1"/>
  <c r="A168" i="1"/>
  <c r="F167" i="1"/>
  <c r="F143" i="1" l="1"/>
  <c r="A211" i="1"/>
  <c r="F211" i="1" s="1"/>
  <c r="F210" i="1"/>
  <c r="F168" i="1"/>
  <c r="A169" i="1"/>
  <c r="F209" i="1"/>
  <c r="A94" i="1" l="1"/>
  <c r="F93" i="1"/>
  <c r="F142" i="1"/>
  <c r="A170" i="1"/>
  <c r="F169" i="1"/>
  <c r="A95" i="1" l="1"/>
  <c r="F94" i="1"/>
  <c r="F144" i="1"/>
  <c r="F170" i="1"/>
  <c r="A171" i="1"/>
  <c r="A96" i="1" l="1"/>
  <c r="F95" i="1"/>
  <c r="A146" i="1"/>
  <c r="A147" i="1" s="1"/>
  <c r="F147" i="1" s="1"/>
  <c r="A172" i="1"/>
  <c r="A173" i="1" s="1"/>
  <c r="F171" i="1"/>
  <c r="F172" i="1" s="1"/>
  <c r="F173" i="1" s="1"/>
  <c r="A148" i="1" l="1"/>
  <c r="A149" i="1" s="1"/>
  <c r="F146" i="1"/>
  <c r="A97" i="1"/>
  <c r="F96" i="1"/>
  <c r="F145" i="1"/>
  <c r="A98" i="1" l="1"/>
  <c r="F97" i="1"/>
  <c r="F149" i="1"/>
  <c r="F148" i="1"/>
  <c r="A99" i="1" l="1"/>
  <c r="F98" i="1"/>
  <c r="A100" i="1" l="1"/>
  <c r="F99" i="1"/>
  <c r="A101" i="1" l="1"/>
  <c r="A105" i="1" s="1"/>
  <c r="F100" i="1"/>
  <c r="F101" i="1" l="1"/>
  <c r="F105" i="1"/>
  <c r="A106" i="1"/>
  <c r="F106" i="1" s="1"/>
  <c r="A104" i="1" l="1"/>
  <c r="F104" i="1" s="1"/>
  <c r="F103" i="1"/>
  <c r="C84" i="1" l="1"/>
  <c r="C79" i="1" l="1"/>
  <c r="C81" i="1" s="1"/>
  <c r="C45" i="1"/>
  <c r="C40" i="1" s="1"/>
  <c r="C21" i="1"/>
  <c r="C16" i="1" s="1"/>
  <c r="C18" i="1" l="1"/>
  <c r="C42" i="1"/>
  <c r="C164" i="1" l="1"/>
  <c r="C159" i="1" s="1"/>
  <c r="C161" i="1" l="1"/>
</calcChain>
</file>

<file path=xl/sharedStrings.xml><?xml version="1.0" encoding="utf-8"?>
<sst xmlns="http://schemas.openxmlformats.org/spreadsheetml/2006/main" count="449" uniqueCount="266">
  <si>
    <t xml:space="preserve">Pacific Gas and Electric Company </t>
  </si>
  <si>
    <t>A&amp;G Adjustments by FERC Account</t>
  </si>
  <si>
    <t>FERC 920: Administrative and General Salaries</t>
  </si>
  <si>
    <t>Line Item</t>
  </si>
  <si>
    <t xml:space="preserve">Description </t>
  </si>
  <si>
    <t xml:space="preserve">Amount </t>
  </si>
  <si>
    <t>Adjustment Type</t>
  </si>
  <si>
    <t>FERC Form 1</t>
  </si>
  <si>
    <t>FERC Form 2</t>
  </si>
  <si>
    <t>Total Recorded FERC 920</t>
  </si>
  <si>
    <t>Adjustments</t>
  </si>
  <si>
    <t xml:space="preserve">Accrual to Cash Basis </t>
  </si>
  <si>
    <t>NP&amp;S Centralized Services</t>
  </si>
  <si>
    <t>Total FERC 920 Adjustments</t>
  </si>
  <si>
    <t>Total Recorded Adjusted FERC 920</t>
  </si>
  <si>
    <t>FERC 921: Office Supplies and Expenses</t>
  </si>
  <si>
    <t>Total Recorded FERC 921</t>
  </si>
  <si>
    <t>Not seeking recovery</t>
  </si>
  <si>
    <t>Total FERC 921 Adjustments</t>
  </si>
  <si>
    <t>Total Recorded Adjusted FERC 921</t>
  </si>
  <si>
    <t>FERC 922: Administrative Expense Transfer Credit</t>
  </si>
  <si>
    <t>Total Recorded FERC 922</t>
  </si>
  <si>
    <t>CS Cap: Capitalization (Labor)</t>
  </si>
  <si>
    <t>CS Cap: Capitalization (M&amp;S)</t>
  </si>
  <si>
    <t>Total FERC 922 Adjustments</t>
  </si>
  <si>
    <t>Total Recorded Adjusted FERC 922</t>
  </si>
  <si>
    <t>FERC 923: Outside Services</t>
  </si>
  <si>
    <t>Total Recorded FERC 923</t>
  </si>
  <si>
    <t>Total FERC 923 Adjustments</t>
  </si>
  <si>
    <t>Total Recorded Adjusted FERC 923</t>
  </si>
  <si>
    <t>FERC 924: Property Insurance (Nuclear and Non Nuclear)</t>
  </si>
  <si>
    <t>Total Recorded FERC 924</t>
  </si>
  <si>
    <t>Nuclear Property Insurance</t>
  </si>
  <si>
    <t>Total FERC 924 Adjustments</t>
  </si>
  <si>
    <t>Total Recorded Adjusted FERC 924</t>
  </si>
  <si>
    <t>FERC 925: Injuries and Damages</t>
  </si>
  <si>
    <t>Total Recorded FERC 925</t>
  </si>
  <si>
    <t>Liability Insurance - Nuclear</t>
  </si>
  <si>
    <t>Third Party Claims</t>
  </si>
  <si>
    <t>Total FERC 925 Adjustments</t>
  </si>
  <si>
    <t>Total Recorded Adjusted FERC 925</t>
  </si>
  <si>
    <t>FERC 926: Pension and Benefits</t>
  </si>
  <si>
    <t>Total Recorded FERC 926</t>
  </si>
  <si>
    <t>Total FERC 926 Adjustments</t>
  </si>
  <si>
    <t>Total Recorded Adjusted FERC 926</t>
  </si>
  <si>
    <t>FERC 927: Franchise Fees</t>
  </si>
  <si>
    <t>Total Recorded FERC 927</t>
  </si>
  <si>
    <t>Remove Franchise Fee from A&amp;G</t>
  </si>
  <si>
    <t>Total FERC 927 Adjustments</t>
  </si>
  <si>
    <t>Total Recorded Adjusted FERC 927</t>
  </si>
  <si>
    <t>FERC 930.1 and 930.2: General Advertising Expense and Miscellaneous and General Expense</t>
  </si>
  <si>
    <t>Total Recorded FERC 930.1 and 930.2</t>
  </si>
  <si>
    <t>Total FERC 930.1 and 930.2 Adjustments</t>
  </si>
  <si>
    <t>Total Recorded Adjusted FERC 930.1 and 930.2</t>
  </si>
  <si>
    <t>FERC 935: Maintenance of General Plant</t>
  </si>
  <si>
    <t>Total Recorded FERC 935</t>
  </si>
  <si>
    <t>Total FERC 935 Adjustments</t>
  </si>
  <si>
    <t>Total Recorded Adjusted FERC 935</t>
  </si>
  <si>
    <t>Reference</t>
  </si>
  <si>
    <t>Placeholder</t>
  </si>
  <si>
    <t>WP_19-AandG</t>
  </si>
  <si>
    <t>Sum of Adjustments</t>
  </si>
  <si>
    <t>Sum</t>
  </si>
  <si>
    <t>Line 109</t>
  </si>
  <si>
    <t>Line 102 + Line 104</t>
  </si>
  <si>
    <t>Line 209</t>
  </si>
  <si>
    <t>Line 202 + Line 204</t>
  </si>
  <si>
    <t>Line 309</t>
  </si>
  <si>
    <t>Line 302 + Line 304</t>
  </si>
  <si>
    <t>Line 409</t>
  </si>
  <si>
    <t>Line 402 + Line 404</t>
  </si>
  <si>
    <t>FF1 323, L. 181, col b</t>
  </si>
  <si>
    <t>FF2 325, L. 254, col b</t>
  </si>
  <si>
    <t>FF1 323, L. 182, col b</t>
  </si>
  <si>
    <t>FF2 325, L. 255, col b</t>
  </si>
  <si>
    <t>FF1 323, L. 183, col b</t>
  </si>
  <si>
    <t>FF2 325, L. 256, col b</t>
  </si>
  <si>
    <t>FF1 323, L. 184, col b</t>
  </si>
  <si>
    <t>FF2 325, L. 257, col b</t>
  </si>
  <si>
    <t>FF1 323, L. 185, col b</t>
  </si>
  <si>
    <t>FF2 325, L. 258, col b</t>
  </si>
  <si>
    <t>FF1 323, L. 186, col b</t>
  </si>
  <si>
    <t>FF2 325, L. 259, col b</t>
  </si>
  <si>
    <t>FF1 323, L. 187, col b</t>
  </si>
  <si>
    <t>FF2 325, L. 260, col b</t>
  </si>
  <si>
    <t>FF1 323, L. 188, col b</t>
  </si>
  <si>
    <t>FF2 325, L. 261, col b</t>
  </si>
  <si>
    <t>FF1 323, L. 196, col b</t>
  </si>
  <si>
    <t>FF2 325, L. 269, col b</t>
  </si>
  <si>
    <t>Line 509</t>
  </si>
  <si>
    <t>Line 502 + Line 504</t>
  </si>
  <si>
    <t>Line 609</t>
  </si>
  <si>
    <t>Line 602 + Line 604</t>
  </si>
  <si>
    <t>Line 709</t>
  </si>
  <si>
    <t>Line 702 + Line 704</t>
  </si>
  <si>
    <t>Line 809</t>
  </si>
  <si>
    <t>Line 802 + Line 804</t>
  </si>
  <si>
    <t>Line 909</t>
  </si>
  <si>
    <t>Line 902 + Line 904</t>
  </si>
  <si>
    <t>Line 1009</t>
  </si>
  <si>
    <t>Line 1002 + Line 1004</t>
  </si>
  <si>
    <t>FF1 323, L. 191 and L. 192, col b</t>
  </si>
  <si>
    <t>FF2 325, L. 264 and L. 265, col b</t>
  </si>
  <si>
    <t>Support for Schedule 19 - Administrative and General Expense</t>
  </si>
  <si>
    <t>Tab 19-1</t>
  </si>
  <si>
    <t>Note 1</t>
  </si>
  <si>
    <t>Funded Plans Trust Contributions - Accrual to Cash Basis</t>
  </si>
  <si>
    <t>NP&amp;S Adjustment</t>
  </si>
  <si>
    <t>Non A&amp;G</t>
  </si>
  <si>
    <t>Remove Non A&amp;G</t>
  </si>
  <si>
    <t>Employee Benefits</t>
  </si>
  <si>
    <t>Officer Benefits</t>
  </si>
  <si>
    <t>Officer STIP</t>
  </si>
  <si>
    <t>Note 1:</t>
  </si>
  <si>
    <t>Officer Compensation</t>
  </si>
  <si>
    <t>Allocations</t>
  </si>
  <si>
    <t>Intervenor Compensation</t>
  </si>
  <si>
    <t>MCI Exchange Rights</t>
  </si>
  <si>
    <t xml:space="preserve">Run SAP report queries by FERC account and specified year to show detailed account activity and details.  For annual recorded A&amp;G expenses, evaluate transactions and </t>
  </si>
  <si>
    <t>make adjustments, such as removing amounts not sought for recovery, accrual to cash basis for certain costs to more accurately represent the cost of service, and removing</t>
  </si>
  <si>
    <t>Officer compensation.</t>
  </si>
  <si>
    <t>Tab 19-3</t>
  </si>
  <si>
    <t>CPUC Regualtory Accounts</t>
  </si>
  <si>
    <t>Utility</t>
  </si>
  <si>
    <t>Workers' Compensation Reserve</t>
  </si>
  <si>
    <t>BTL Allocation for Benefits</t>
  </si>
  <si>
    <t>BTL Allocation</t>
  </si>
  <si>
    <t>Remove Adjustment Allocations for Capitalizaiton - Labor</t>
  </si>
  <si>
    <t>Remove Adjustment Allocations for Capitalizaiton - materials &amp; supplies</t>
  </si>
  <si>
    <t>[C = A + B]</t>
  </si>
  <si>
    <t>Line No.</t>
  </si>
  <si>
    <t>Components of Officer Compensation and Benefits</t>
  </si>
  <si>
    <t>Affiliates</t>
  </si>
  <si>
    <t xml:space="preserve">Total </t>
  </si>
  <si>
    <t>WP Reference</t>
  </si>
  <si>
    <t xml:space="preserve">FERC Account </t>
  </si>
  <si>
    <t>Note</t>
  </si>
  <si>
    <t>a</t>
  </si>
  <si>
    <t>1.</t>
  </si>
  <si>
    <t>b</t>
  </si>
  <si>
    <t>Total Base Salaries:</t>
  </si>
  <si>
    <t>FERC 920</t>
  </si>
  <si>
    <t>a.</t>
  </si>
  <si>
    <t>Employee Active benefits</t>
  </si>
  <si>
    <t>- Medical (net of Employee Contributions)</t>
  </si>
  <si>
    <t>WP 5-8</t>
  </si>
  <si>
    <t>- Dental (net of Employee Contributions)</t>
  </si>
  <si>
    <t>WP 5-25</t>
  </si>
  <si>
    <t>- Vision (net of Employee Contributions)</t>
  </si>
  <si>
    <t>WP 5-36</t>
  </si>
  <si>
    <t>- Employee Contribution (itemized for November estimate)</t>
  </si>
  <si>
    <t>- Group Life and Accidental Death and Dismemberment</t>
  </si>
  <si>
    <t>WP 5-52</t>
  </si>
  <si>
    <t>- Wellness</t>
  </si>
  <si>
    <t>WP 1A-14 and WP 1A-26</t>
  </si>
  <si>
    <t>- Employee Assistance Program (EAP)</t>
  </si>
  <si>
    <t>Total Employee Active Benefits:</t>
  </si>
  <si>
    <t>FERC 926</t>
  </si>
  <si>
    <t>b.</t>
  </si>
  <si>
    <t>Employee Other benefits</t>
  </si>
  <si>
    <t>- Relocation</t>
  </si>
  <si>
    <t>- Tuition Refund</t>
  </si>
  <si>
    <t>Total Employee Other Benefits:</t>
  </si>
  <si>
    <t>c.</t>
  </si>
  <si>
    <t>Retirement Savings Plan (401k)</t>
  </si>
  <si>
    <t>WP 5-66</t>
  </si>
  <si>
    <t>d.</t>
  </si>
  <si>
    <t>Retirement Plan - Non Qualified</t>
  </si>
  <si>
    <t>WP 4-43</t>
  </si>
  <si>
    <t>e.</t>
  </si>
  <si>
    <t>Leave and Short Term Disability</t>
  </si>
  <si>
    <t>WP 1A-16</t>
  </si>
  <si>
    <t>Total Employee Benefits (sum of a, b, c, d, and e)</t>
  </si>
  <si>
    <t>c</t>
  </si>
  <si>
    <t>Total LOB Officer Compensation and Benefits</t>
  </si>
  <si>
    <t>[c]</t>
  </si>
  <si>
    <t>FERC 923</t>
  </si>
  <si>
    <t>FERC 923/926</t>
  </si>
  <si>
    <t>Total Officer Compensation and Benefits Adjustment</t>
  </si>
  <si>
    <t>Remove balancing account amounts</t>
  </si>
  <si>
    <t>Employee Benefit amounts shown are Gross Total before allocations for below-the-line and capital.</t>
  </si>
  <si>
    <t>FERC 923/920</t>
  </si>
  <si>
    <t>Severance</t>
  </si>
  <si>
    <t>Remove Customer Care Meter Reader Severance costs recovered through the CPUC SmartMeter Balancing Accoiunt</t>
  </si>
  <si>
    <t>CPUC Regulatory Amount - ERBBA</t>
  </si>
  <si>
    <t>External Professional Fees - Wildfires</t>
  </si>
  <si>
    <t xml:space="preserve">Remove Butte Fire External Professional Fees </t>
  </si>
  <si>
    <t>External Professional Fees - Bankruptcy</t>
  </si>
  <si>
    <t>CORP External Professional Fees - Wildfires</t>
  </si>
  <si>
    <t>CORP External Professional Fees - Bankruptcy</t>
  </si>
  <si>
    <t>CORP Deferred Compensation Gains/Losses</t>
  </si>
  <si>
    <t>Remove Non-Qualified Retirement Plans Gains/Losses</t>
  </si>
  <si>
    <t>CORP Officer STIP</t>
  </si>
  <si>
    <t>CORP Officer Compensation</t>
  </si>
  <si>
    <t xml:space="preserve"> </t>
  </si>
  <si>
    <t>Remove Bankruptcy External Professional Fees (CPUC POR Decision 20-05-053, pages 75 and 77)</t>
  </si>
  <si>
    <t>Utility - Adjustment Allocations for below-the-line and capitalization associated with the Removal of employee benefits on lines 710-712 above.</t>
  </si>
  <si>
    <t>Remove North Bay Wildfire External Professional Fees</t>
  </si>
  <si>
    <t>Remove Energy Recovery Bonds Balancing Account Amounts</t>
  </si>
  <si>
    <t>Remove Camp Wildfire External Professional Fees</t>
  </si>
  <si>
    <t>External Professional Fees - CPUC WEMA Regulatory Account</t>
  </si>
  <si>
    <t>Liability Insurance - CPUC Regulatory Accounts</t>
  </si>
  <si>
    <t>Remove CPUC Regulatory Asset adjustments that defer a portion of liability insurance.  The deferred amounts represents liability insurance to be recovered under the CPUC jurisdiction in a future period.  The regulatory asset expense deferrals need to be removed to show the actual total cost of liability insurance.</t>
  </si>
  <si>
    <t>Remove CPUC Regulatory Asset adjustments that defer a portion of third party claims costs.  The deferred amounts represents third party claims costs to be recovered under the CPUC jurisdiction in a future period.  The regulatory asset expense deferrals need to be removed to show the actual total cost of third party claims.</t>
  </si>
  <si>
    <t>Pension, PBOPs Medical and Life and LTD</t>
  </si>
  <si>
    <r>
      <t xml:space="preserve">Short Term Incentive Plan (STIP): </t>
    </r>
    <r>
      <rPr>
        <sz val="11"/>
        <color theme="1"/>
        <rFont val="Arial"/>
        <family val="2"/>
      </rPr>
      <t>PG&amp;E excludes all officer STIP costs</t>
    </r>
  </si>
  <si>
    <t>CORP Pension, PBOPs Medical and Life and LTD</t>
  </si>
  <si>
    <t>Probation Fees</t>
  </si>
  <si>
    <t>Remove Probation Fees PG&amp;E for work related to  administration (e.g., meetings, filings), analyzing information and orders, discussing strategy for reponses to orders, drafting responses, hearing preparation, preparing legal advice and research, and reviewing documents</t>
  </si>
  <si>
    <t>CORP Allocations</t>
  </si>
  <si>
    <t>Other - Error</t>
  </si>
  <si>
    <t>Not seeking recovery of the amounts recognized for the Rate Neutral Regulatory Liability under SB901</t>
  </si>
  <si>
    <t>Not seeking recovery of the amortization of the Rate Neutral Regulatory Liability under SB901</t>
  </si>
  <si>
    <t>Remove immaterial amounts recorded to FERC account 925 in error</t>
  </si>
  <si>
    <t>Remove amounts recorded to FERC account 926 in error</t>
  </si>
  <si>
    <t>Officer STIP includes the removal of STIP payments non-officers based on 2022 actuals</t>
  </si>
  <si>
    <t>Pacific Generation A&amp;G Labor</t>
  </si>
  <si>
    <t>Remove Pacific Genertion A&amp;G labor transaction related costs pursuant to the Hold Harmless Commitment included in PG&amp;E’s Section 203 Application with the FERC.  In this Application,  PG&amp;E requested authority to transfer substantially all of its non-nuclear generation assets to its new wholly-owned subsidiary, Pacific Generation LLC, which jointly with PG&amp;E, will provide cost based generation service to retail customers within PG&amp;E’s existing service territory.  PG&amp;E commits, for a period of five years following consummation of the Transaction, to hold harmless its transmission customers from Transaction-related costs.</t>
  </si>
  <si>
    <t>External Professional Fees - Criminal Charges Defense</t>
  </si>
  <si>
    <t>External Professional Fees - Monitor</t>
  </si>
  <si>
    <t>Utility Allocations</t>
  </si>
  <si>
    <t>Remove monitor costs incurred in compliance with the Kincade Stipulation between PG&amp;E and the Sonoma District Attorney (DA), and the Dixie Stipulation between PG&amp;E and the DAs of the North State Counties.  Under both Stipulations, PG&amp;E agreed to engage an independent compliance monitor for a period of at least five years to monitor the Utility’s compliance with certain commitments under the Stipulations, including, but not limited to, commitments to carry out vegetation management and inspections consistent with its then-applicable Wildfire Mitigation Plan.  The Agreement provides that payments made under both Stipulations are not recoverable in rates.  Other aspects of the Stipulations relating to operations may be recoverable in rates.</t>
  </si>
  <si>
    <t>Not seeking recovery of the amortization of the Rate Neutral Regulatory Asset under SB901</t>
  </si>
  <si>
    <t>Not Seeking Recovery - SEC 3b-7 Officer STIP</t>
  </si>
  <si>
    <t>Not seeking recovery - SEC 3b-7 Officer Compensation and Benefits</t>
  </si>
  <si>
    <t>Not Seeking Recovery -  SEC 3b-7 Officer STIP</t>
  </si>
  <si>
    <t>Not Seeking Recovery - Remove Employee contributions for Health Care Reimbursements Accounts and Dependent Care Reimbursements account</t>
  </si>
  <si>
    <t>Not Seeking Recovery - SEC 3b-7 Officer Compensation and Benefits</t>
  </si>
  <si>
    <t>Liability Insurance - Wildfire Commercial Policies</t>
  </si>
  <si>
    <t>Corporation - Adjustment Allocations for below-the-line associated with the (1) accrual to cash adjustment for funded plans Qualified Retirement Pension Plan and Postretirement Trust Contributions - Life and Medical, and (2) removal of SEC 3b-7 Officer benefits</t>
  </si>
  <si>
    <t>Not seeking recovery - Remove net Nuclear Property Insurance and Nuclear Electric Insurance Limited (NEIL) distributions.  Nuclear Property Insurance amounts are recovered under the CPUC jurisdiction in the GRCs.
(Nuclear Property Insurance $4.7M - NEIL Distributions $3.5M)</t>
  </si>
  <si>
    <t>Reclassification to Other FERC Accounts</t>
  </si>
  <si>
    <t>Other, including Clearing</t>
  </si>
  <si>
    <t>FERC 931: Rents</t>
  </si>
  <si>
    <t>Remove Wildfire liabilty insurance policies costs that will be recovered through PG&amp;E's TO20 RY2025 Update filing for the 2023 true-up</t>
  </si>
  <si>
    <t>Remove Wildfire third party claims that will be recovered through PG&amp;E's TO20 RY2025 Update filing for the 2023 true-up
(Mosquito Fire $17.6M Estimated Insurance Recoveries
 Kincade Fire -$100M Costs
 Dixie Fire -$425M Costs + $3.6M Estimated Insurance Recoveries
 Zogg Fire -$3.6M Estimated Insurance Recoveries)</t>
  </si>
  <si>
    <t>FERC 920/921</t>
  </si>
  <si>
    <r>
      <t xml:space="preserve">Base Salaries: </t>
    </r>
    <r>
      <rPr>
        <sz val="11"/>
        <color theme="1"/>
        <rFont val="Arial"/>
        <family val="2"/>
      </rPr>
      <t>The base salary reflects 2023 year end actuals.</t>
    </r>
  </si>
  <si>
    <t>2023 SEC 3b-7 Officer Compensation and Benefits</t>
  </si>
  <si>
    <t>- Exec Health &amp; Fitness</t>
  </si>
  <si>
    <t xml:space="preserve">Third Party Claims </t>
  </si>
  <si>
    <t xml:space="preserve">Reclassify Grizzly Tap Line Repair Third Party Claims costs to FERC account 925 from the following FERC accounts:
(1)  920 $106,276;  and   
(2)  571 $279,178
The City of Santa Clara d.b.a Silicon Valley Power (SVP) owns the Grizzly Tap Line. As a result of the Dixie Fire, the Grizzly Tap Line was damaged.  To resolve a dispute of claims between PG&amp;E and SVP a Settlement Agreement was executed, and approved by the Bankruptcy Court on January 4, 2023. Pursuant to the Settlement Agreement PG&amp;E will  bear a portion of the Grizzly Tap Line Repair costs up to $7.5M.  This expense work is recorded to FERC account 925 as a Third Party Claims cost.  </t>
  </si>
  <si>
    <t>Utility -  Adjustment Allocations for below-the-line associated with the Removal of SEC 3b-7 Officer STIP and Labor on Line 110</t>
  </si>
  <si>
    <t>Reclassify Grizzly Tap Line Repair Third Party Claims to FERC account 925</t>
  </si>
  <si>
    <t>Membership</t>
  </si>
  <si>
    <t>Remove Bankruptcy External Professional Fees</t>
  </si>
  <si>
    <t>Remove BTL membership cost to Cal Tax Payer Assoc</t>
  </si>
  <si>
    <t>Remove Criminal Defense related External Legal Fees for th Dixie, Kincade and Zogg Wildfires.
(Kincade Fire $38.6K  + Mosquito Fire $2.5M + Zogg Fire $10.3M = $12.8M)</t>
  </si>
  <si>
    <t>Remove CPUC Regulatory Assets for the deferral of Dixie Fire and Fly Fire external legal fees recorded to the Wildfire Expense Memorandum Account
(Dixie Fire $31M + Fly Fire $9.5K +  Mosquito Fire $11.1M = $42.1M)</t>
  </si>
  <si>
    <t>External Professional Fees - Tax</t>
  </si>
  <si>
    <t>Not seeking recovery - SEC 3b-7 Officer Compensation and Benefits
($3.1M Labor + $0.4M Non-Qualified Retirement Plans + $0.4M Benefits = $3.9M)</t>
  </si>
  <si>
    <t>Remove Wildfire external legal fees that will be recovered through PG&amp;E's TO20 RY2025 Update filing for the 2023 true-up
(Dixie Fire $33.5M + Kincade Fire $5.4M +  Fly Fire $8.3K + Mosquit Fire $12M + Zogg Fire $2.3M  = $53.2M)</t>
  </si>
  <si>
    <t>Remove Franchise Fees - Recover through a Transmission Revenue Requirement factor</t>
  </si>
  <si>
    <t>Not seeking recovery of amounts related to the Wildfire Fund - Shareholder (AB 1054):
(1)  $567M amortization of shareholder regulatory asset; and 
(2)  ($425M) in estimated recoveries</t>
  </si>
  <si>
    <t>Reclassify Tax dept external professional fees from FERC account 930 to 923.  Refer to line 913 below.</t>
  </si>
  <si>
    <t>Reclassification of FERC 930 amounts to other FERC accounts as shown below:
(1)  426.5  $4,258,745
(2)  566  ($53,042) - see WP_18-O&amp;M, tab 2, note 2.
(3)  571  ($6,099,660) - see WP_18-O&amp;M, tab 2, note 2.
(4)  588  $534,208
(5)  923  $854,602</t>
  </si>
  <si>
    <t>WP 19 AandG Tab 1 Ref</t>
  </si>
  <si>
    <t>line 110</t>
  </si>
  <si>
    <t>line 424 + 425</t>
  </si>
  <si>
    <t>line 710</t>
  </si>
  <si>
    <t>line 111 + line 211.  This WP excludes the Officer Severance Adj of ($1,524,301)</t>
  </si>
  <si>
    <t xml:space="preserve">
[a]
 [b]
</t>
  </si>
  <si>
    <t>Notes
Although not required by Resolution (Res) E-4693, PG&amp;E has removed the compensation and benefits for all officers (Securities and Exchange (SEC) Rule 240.3b-7 and non-SEC Rule 3.b-7 officers).
Base salary amounts shown are before allocations for below-the-line and capital.</t>
  </si>
  <si>
    <t>al STIP:</t>
  </si>
  <si>
    <t>Tot</t>
  </si>
  <si>
    <r>
      <t xml:space="preserve">Employee Benefits:  </t>
    </r>
    <r>
      <rPr>
        <sz val="11"/>
        <color theme="1"/>
        <rFont val="Arial"/>
        <family val="2"/>
      </rPr>
      <t>The benefit amounts are based on 2022 actuals and allocated 
consistent with the 77M.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</si>
</sst>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_);\(&quot;$&quot;#,##0\)"/>
    <numFmt numFmtId="41" formatCode="_(* #,##0_);_(* \(#,##0\);_(* &quot;-&quot;_);_(@_)"/>
    <numFmt numFmtId="44" formatCode="_(&quot;$&quot;* #,##0.00_);_(&quot;$&quot;* \(#,##0.00\);_(&quot;$&quot;* &quot;-&quot;??_);_(@_)"/>
    <numFmt numFmtId="43" formatCode="_(* #,##0.00_);_(* \(#,##0.00\);_(* &quot;-&quot;??_);_(@_)"/>
    <numFmt numFmtId="164" formatCode="_(* #,##0_);_(* \(#,##0\);_(* &quot;-&quot;??_);_(@_)"/>
    <numFmt numFmtId="165" formatCode="_(* #,##0.0_);_(* \(#,##0.0\);_(* &quot;-&quot;??_);_(@_)"/>
    <numFmt numFmtId="166" formatCode="&quot;$&quot;#,##0"/>
    <numFmt numFmtId="167" formatCode="0.0"/>
    <numFmt numFmtId="168" formatCode="&quot;$&quot;#,##0.0"/>
    <numFmt numFmtId="169" formatCode="_(* #,##0.000_);_(* \(#,##0.000\);_(* &quot;-&quot;??_);_(@_)"/>
    <numFmt numFmtId="170" formatCode="###,000"/>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i/>
      <sz val="11"/>
      <color rgb="FFFF0000"/>
      <name val="Calibri"/>
      <family val="2"/>
      <scheme val="minor"/>
    </font>
    <font>
      <i/>
      <u/>
      <sz val="11"/>
      <name val="Calibri"/>
      <family val="2"/>
      <scheme val="minor"/>
    </font>
    <font>
      <sz val="10"/>
      <name val="Arial"/>
      <family val="2"/>
    </font>
    <font>
      <sz val="10"/>
      <color theme="1"/>
      <name val="Arial"/>
      <family val="2"/>
    </font>
    <font>
      <sz val="11"/>
      <color theme="1"/>
      <name val="Arial"/>
      <family val="2"/>
    </font>
    <font>
      <b/>
      <sz val="11"/>
      <color theme="1"/>
      <name val="Arial"/>
      <family val="2"/>
    </font>
    <font>
      <b/>
      <sz val="11"/>
      <color rgb="FFFF0000"/>
      <name val="Arial"/>
      <family val="2"/>
    </font>
    <font>
      <sz val="11"/>
      <color rgb="FFFF0000"/>
      <name val="Arial"/>
      <family val="2"/>
    </font>
    <font>
      <sz val="11"/>
      <name val="Arial"/>
      <family val="2"/>
    </font>
    <font>
      <b/>
      <sz val="11"/>
      <color rgb="FFC00000"/>
      <name val="Arial"/>
      <family val="2"/>
    </font>
    <font>
      <b/>
      <sz val="11"/>
      <color rgb="FFFF0000"/>
      <name val="Calibri"/>
      <family val="2"/>
      <scheme val="minor"/>
    </font>
    <font>
      <b/>
      <sz val="8"/>
      <color rgb="FF1F497D"/>
      <name val="Verdana"/>
      <family val="2"/>
    </font>
    <font>
      <sz val="8"/>
      <color rgb="FF1F497D"/>
      <name val="Verdana"/>
      <family val="2"/>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sz val="8"/>
      <color rgb="FFDBE5F1"/>
      <name val="Verdana"/>
      <family val="2"/>
    </font>
    <font>
      <i/>
      <sz val="8"/>
      <color rgb="FF000000"/>
      <name val="Verdana"/>
      <family val="2"/>
    </font>
    <font>
      <b/>
      <i/>
      <sz val="8"/>
      <color rgb="FF000000"/>
      <name val="Verdana"/>
      <family val="2"/>
    </font>
    <font>
      <b/>
      <i/>
      <sz val="8"/>
      <color rgb="FF1F497D"/>
      <name val="Verdana"/>
      <family val="2"/>
    </font>
    <font>
      <i/>
      <sz val="8"/>
      <color rgb="FF1F497D"/>
      <name val="Verdana"/>
      <family val="2"/>
    </font>
    <font>
      <b/>
      <sz val="8"/>
      <color rgb="FFC00000"/>
      <name val="Arial"/>
      <family val="2"/>
    </font>
    <font>
      <sz val="11"/>
      <color rgb="FFC00000"/>
      <name val="Calibri"/>
      <family val="2"/>
      <scheme val="minor"/>
    </font>
  </fonts>
  <fills count="21">
    <fill>
      <patternFill patternType="none"/>
    </fill>
    <fill>
      <patternFill patternType="gray125"/>
    </fill>
    <fill>
      <patternFill patternType="solid">
        <fgColor rgb="FFFFE979"/>
        <bgColor indexed="64"/>
      </patternFill>
    </fill>
    <fill>
      <patternFill patternType="solid">
        <fgColor rgb="FFFFFF66"/>
        <bgColor indexed="64"/>
      </patternFill>
    </fill>
    <fill>
      <patternFill patternType="solid">
        <fgColor rgb="FFDBE5F1"/>
        <bgColor rgb="FF000000"/>
      </patternFill>
    </fill>
    <fill>
      <patternFill patternType="solid">
        <fgColor rgb="FFDBE5F1"/>
        <bgColor rgb="FFFFFFFF"/>
      </patternFill>
    </fill>
    <fill>
      <patternFill patternType="solid">
        <fgColor rgb="FFFFFFFF"/>
        <bgColor rgb="FF000000"/>
      </patternFill>
    </fill>
    <fill>
      <patternFill patternType="solid">
        <fgColor rgb="FFF1F5FB"/>
        <bgColor rgb="FF000000"/>
      </patternFill>
    </fill>
    <fill>
      <patternFill patternType="solid">
        <fgColor rgb="FFE9EFF7"/>
        <bgColor rgb="FF000000"/>
      </patternFill>
    </fill>
    <fill>
      <patternFill patternType="solid">
        <fgColor rgb="FFC6F9C1"/>
        <bgColor rgb="FF000000"/>
      </patternFill>
    </fill>
    <fill>
      <patternFill patternType="solid">
        <fgColor rgb="FFABEDA5"/>
        <bgColor rgb="FF000000"/>
      </patternFill>
    </fill>
    <fill>
      <patternFill patternType="solid">
        <fgColor rgb="FF94D88F"/>
        <bgColor rgb="FF000000"/>
      </patternFill>
    </fill>
    <fill>
      <patternFill patternType="solid">
        <fgColor rgb="FFFFFDBF"/>
        <bgColor rgb="FF000000"/>
      </patternFill>
    </fill>
    <fill>
      <patternFill patternType="solid">
        <fgColor rgb="FFFFFB8C"/>
        <bgColor rgb="FF000000"/>
      </patternFill>
    </fill>
    <fill>
      <patternFill patternType="solid">
        <fgColor rgb="FFFFF843"/>
        <bgColor rgb="FF000000"/>
      </patternFill>
    </fill>
    <fill>
      <patternFill patternType="solid">
        <fgColor rgb="FFFFC7CE"/>
        <bgColor rgb="FF000000"/>
      </patternFill>
    </fill>
    <fill>
      <patternFill patternType="solid">
        <fgColor rgb="FFFF988C"/>
        <bgColor rgb="FF000000"/>
      </patternFill>
    </fill>
    <fill>
      <patternFill patternType="solid">
        <fgColor rgb="FFFF6758"/>
        <bgColor rgb="FF000000"/>
      </patternFill>
    </fill>
    <fill>
      <patternFill patternType="solid">
        <fgColor rgb="FFB7CFE8"/>
        <bgColor rgb="FF000000"/>
      </patternFill>
    </fill>
    <fill>
      <patternFill patternType="solid">
        <fgColor rgb="FFC3D6EB"/>
        <bgColor rgb="FF000000"/>
      </patternFill>
    </fill>
    <fill>
      <patternFill patternType="solid">
        <fgColor rgb="FFDBE5F2"/>
        <bgColor rgb="FF000000"/>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medium">
        <color indexed="64"/>
      </bottom>
      <diagonal/>
    </border>
    <border>
      <left/>
      <right/>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indexed="64"/>
      </left>
      <right style="thin">
        <color indexed="64"/>
      </right>
      <top style="thin">
        <color indexed="64"/>
      </top>
      <bottom style="thin">
        <color indexed="64"/>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rgb="FF808080"/>
      </left>
      <right style="thin">
        <color rgb="FF808080"/>
      </right>
      <top style="thin">
        <color rgb="FF808080"/>
      </top>
      <bottom style="thin">
        <color rgb="FF808080"/>
      </bottom>
      <diagonal/>
    </border>
    <border>
      <left style="hair">
        <color rgb="FFC0C0C0"/>
      </left>
      <right style="hair">
        <color rgb="FFC0C0C0"/>
      </right>
      <top style="thin">
        <color rgb="FF808080"/>
      </top>
      <bottom style="thin">
        <color rgb="FF808080"/>
      </bottom>
      <diagonal/>
    </border>
    <border>
      <left style="medium">
        <color rgb="FFFF0000"/>
      </left>
      <right style="medium">
        <color rgb="FFFF0000"/>
      </right>
      <top style="medium">
        <color rgb="FFFF0000"/>
      </top>
      <bottom style="medium">
        <color rgb="FFFF0000"/>
      </bottom>
      <diagonal/>
    </border>
    <border>
      <left style="thin">
        <color rgb="FF000000"/>
      </left>
      <right style="thin">
        <color rgb="FF000000"/>
      </right>
      <top style="thin">
        <color rgb="FF000000"/>
      </top>
      <bottom style="thin">
        <color rgb="FF000000"/>
      </bottom>
      <diagonal/>
    </border>
  </borders>
  <cellStyleXfs count="60">
    <xf numFmtId="0" fontId="0" fillId="0" borderId="0"/>
    <xf numFmtId="43" fontId="13"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43" fontId="7" fillId="0" borderId="0" applyFont="0" applyFill="0" applyBorder="0" applyAlignment="0" applyProtection="0"/>
    <xf numFmtId="9" fontId="14"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0" fontId="14" fillId="0" borderId="0"/>
    <xf numFmtId="0" fontId="22" fillId="4" borderId="17" applyNumberFormat="0" applyAlignment="0" applyProtection="0">
      <alignment horizontal="left" vertical="center" indent="1"/>
    </xf>
    <xf numFmtId="170" fontId="23" fillId="0" borderId="18" applyNumberFormat="0" applyProtection="0">
      <alignment horizontal="right" vertical="center"/>
    </xf>
    <xf numFmtId="170" fontId="22" fillId="0" borderId="19" applyNumberFormat="0" applyProtection="0">
      <alignment horizontal="right" vertical="center"/>
    </xf>
    <xf numFmtId="170" fontId="23" fillId="5" borderId="17" applyNumberFormat="0" applyAlignment="0" applyProtection="0">
      <alignment horizontal="left" vertical="center" indent="1"/>
    </xf>
    <xf numFmtId="0" fontId="24" fillId="6" borderId="19" applyNumberFormat="0" applyAlignment="0">
      <alignment horizontal="left" vertical="center" indent="1"/>
      <protection locked="0"/>
    </xf>
    <xf numFmtId="0" fontId="24" fillId="7" borderId="19" applyNumberFormat="0" applyAlignment="0" applyProtection="0">
      <alignment horizontal="left" vertical="center" indent="1"/>
    </xf>
    <xf numFmtId="170" fontId="23" fillId="8" borderId="18" applyNumberFormat="0" applyBorder="0">
      <alignment horizontal="right" vertical="center"/>
      <protection locked="0"/>
    </xf>
    <xf numFmtId="0" fontId="24" fillId="6" borderId="19" applyNumberFormat="0" applyAlignment="0">
      <alignment horizontal="left" vertical="center" indent="1"/>
      <protection locked="0"/>
    </xf>
    <xf numFmtId="170" fontId="22" fillId="7" borderId="19" applyNumberFormat="0" applyProtection="0">
      <alignment horizontal="right" vertical="center"/>
    </xf>
    <xf numFmtId="170" fontId="22" fillId="8" borderId="19" applyNumberFormat="0" applyBorder="0">
      <alignment horizontal="right" vertical="center"/>
      <protection locked="0"/>
    </xf>
    <xf numFmtId="170" fontId="25" fillId="9" borderId="20" applyNumberFormat="0" applyBorder="0" applyAlignment="0" applyProtection="0">
      <alignment horizontal="right" vertical="center" indent="1"/>
    </xf>
    <xf numFmtId="170" fontId="26" fillId="10" borderId="20" applyNumberFormat="0" applyBorder="0" applyAlignment="0" applyProtection="0">
      <alignment horizontal="right" vertical="center" indent="1"/>
    </xf>
    <xf numFmtId="170" fontId="26" fillId="11" borderId="20" applyNumberFormat="0" applyBorder="0" applyAlignment="0" applyProtection="0">
      <alignment horizontal="right" vertical="center" indent="1"/>
    </xf>
    <xf numFmtId="170" fontId="27" fillId="12" borderId="20" applyNumberFormat="0" applyBorder="0" applyAlignment="0" applyProtection="0">
      <alignment horizontal="right" vertical="center" indent="1"/>
    </xf>
    <xf numFmtId="170" fontId="27" fillId="13" borderId="20" applyNumberFormat="0" applyBorder="0" applyAlignment="0" applyProtection="0">
      <alignment horizontal="right" vertical="center" indent="1"/>
    </xf>
    <xf numFmtId="170" fontId="27" fillId="14" borderId="20" applyNumberFormat="0" applyBorder="0" applyAlignment="0" applyProtection="0">
      <alignment horizontal="right" vertical="center" indent="1"/>
    </xf>
    <xf numFmtId="170" fontId="28" fillId="15" borderId="20" applyNumberFormat="0" applyBorder="0" applyAlignment="0" applyProtection="0">
      <alignment horizontal="right" vertical="center" indent="1"/>
    </xf>
    <xf numFmtId="170" fontId="28" fillId="16" borderId="20" applyNumberFormat="0" applyBorder="0" applyAlignment="0" applyProtection="0">
      <alignment horizontal="right" vertical="center" indent="1"/>
    </xf>
    <xf numFmtId="170" fontId="28" fillId="17" borderId="20" applyNumberFormat="0" applyBorder="0" applyAlignment="0" applyProtection="0">
      <alignment horizontal="right" vertical="center" indent="1"/>
    </xf>
    <xf numFmtId="0" fontId="29" fillId="0" borderId="17" applyNumberFormat="0" applyFont="0" applyFill="0" applyAlignment="0" applyProtection="0"/>
    <xf numFmtId="170" fontId="30" fillId="5" borderId="0" applyNumberFormat="0" applyAlignment="0" applyProtection="0">
      <alignment horizontal="left" vertical="center" indent="1"/>
    </xf>
    <xf numFmtId="0" fontId="29" fillId="0" borderId="21" applyNumberFormat="0" applyFont="0" applyFill="0" applyAlignment="0" applyProtection="0"/>
    <xf numFmtId="170" fontId="23" fillId="0" borderId="18" applyNumberFormat="0" applyFill="0" applyBorder="0" applyAlignment="0" applyProtection="0">
      <alignment horizontal="right" vertical="center"/>
    </xf>
    <xf numFmtId="170" fontId="23" fillId="5" borderId="17" applyNumberFormat="0" applyAlignment="0" applyProtection="0">
      <alignment horizontal="left" vertical="center" indent="1"/>
    </xf>
    <xf numFmtId="0" fontId="22" fillId="4" borderId="19" applyNumberFormat="0" applyAlignment="0" applyProtection="0">
      <alignment horizontal="left" vertical="center" indent="1"/>
    </xf>
    <xf numFmtId="0" fontId="24" fillId="18" borderId="17" applyNumberFormat="0" applyAlignment="0" applyProtection="0">
      <alignment horizontal="left" vertical="center" indent="1"/>
    </xf>
    <xf numFmtId="0" fontId="24" fillId="19" borderId="17" applyNumberFormat="0" applyAlignment="0" applyProtection="0">
      <alignment horizontal="left" vertical="center" indent="1"/>
    </xf>
    <xf numFmtId="0" fontId="24" fillId="20" borderId="17" applyNumberFormat="0" applyAlignment="0" applyProtection="0">
      <alignment horizontal="left" vertical="center" indent="1"/>
    </xf>
    <xf numFmtId="0" fontId="24" fillId="8" borderId="17" applyNumberFormat="0" applyAlignment="0" applyProtection="0">
      <alignment horizontal="left" vertical="center" indent="1"/>
    </xf>
    <xf numFmtId="0" fontId="24" fillId="7" borderId="19" applyNumberFormat="0" applyAlignment="0" applyProtection="0">
      <alignment horizontal="left" vertical="center" indent="1"/>
    </xf>
    <xf numFmtId="0" fontId="31" fillId="0" borderId="22" applyNumberFormat="0" applyFill="0" applyBorder="0" applyAlignment="0" applyProtection="0"/>
    <xf numFmtId="0" fontId="32" fillId="0" borderId="22" applyNumberFormat="0" applyBorder="0" applyAlignment="0" applyProtection="0"/>
    <xf numFmtId="0" fontId="31" fillId="6" borderId="19" applyNumberFormat="0" applyAlignment="0">
      <alignment horizontal="left" vertical="center" indent="1"/>
      <protection locked="0"/>
    </xf>
    <xf numFmtId="0" fontId="31" fillId="6" borderId="19" applyNumberFormat="0" applyAlignment="0">
      <alignment horizontal="left" vertical="center" indent="1"/>
      <protection locked="0"/>
    </xf>
    <xf numFmtId="0" fontId="31" fillId="7" borderId="19" applyNumberFormat="0" applyAlignment="0" applyProtection="0">
      <alignment horizontal="left" vertical="center" indent="1"/>
    </xf>
    <xf numFmtId="170" fontId="33" fillId="7" borderId="19" applyNumberFormat="0" applyProtection="0">
      <alignment horizontal="right" vertical="center"/>
    </xf>
    <xf numFmtId="170" fontId="34" fillId="8" borderId="18" applyNumberFormat="0" applyBorder="0">
      <alignment horizontal="right" vertical="center"/>
      <protection locked="0"/>
    </xf>
    <xf numFmtId="170" fontId="33" fillId="8" borderId="19" applyNumberFormat="0" applyBorder="0">
      <alignment horizontal="right" vertical="center"/>
      <protection locked="0"/>
    </xf>
    <xf numFmtId="170" fontId="23" fillId="0" borderId="18" applyNumberFormat="0" applyFill="0" applyBorder="0" applyAlignment="0" applyProtection="0">
      <alignment horizontal="right" vertical="center"/>
    </xf>
    <xf numFmtId="43" fontId="14" fillId="0" borderId="0" applyFont="0" applyFill="0" applyBorder="0" applyAlignment="0" applyProtection="0"/>
  </cellStyleXfs>
  <cellXfs count="136">
    <xf numFmtId="0" fontId="0" fillId="0" borderId="0" xfId="0"/>
    <xf numFmtId="0" fontId="10" fillId="0" borderId="0" xfId="0" applyFont="1"/>
    <xf numFmtId="0" fontId="9" fillId="0" borderId="0" xfId="0" applyFont="1"/>
    <xf numFmtId="0" fontId="10" fillId="0" borderId="0" xfId="0" applyFont="1" applyAlignment="1">
      <alignment vertical="top"/>
    </xf>
    <xf numFmtId="5" fontId="10" fillId="2" borderId="0" xfId="0" applyNumberFormat="1" applyFont="1" applyFill="1" applyAlignment="1">
      <alignment vertical="top"/>
    </xf>
    <xf numFmtId="5" fontId="10" fillId="2" borderId="14" xfId="0" applyNumberFormat="1" applyFont="1" applyFill="1" applyBorder="1" applyAlignment="1">
      <alignment vertical="top"/>
    </xf>
    <xf numFmtId="41" fontId="10" fillId="2" borderId="14" xfId="0" applyNumberFormat="1" applyFont="1" applyFill="1" applyBorder="1" applyAlignment="1">
      <alignment vertical="top"/>
    </xf>
    <xf numFmtId="5" fontId="10" fillId="0" borderId="0" xfId="0" applyNumberFormat="1" applyFont="1"/>
    <xf numFmtId="0" fontId="15" fillId="0" borderId="0" xfId="11" applyFont="1" applyAlignment="1">
      <alignment vertical="top"/>
    </xf>
    <xf numFmtId="0" fontId="16" fillId="0" borderId="0" xfId="11" applyFont="1" applyAlignment="1">
      <alignment vertical="top"/>
    </xf>
    <xf numFmtId="0" fontId="17" fillId="0" borderId="0" xfId="11" applyFont="1" applyAlignment="1">
      <alignment horizontal="center" vertical="top"/>
    </xf>
    <xf numFmtId="0" fontId="16" fillId="0" borderId="7" xfId="11" applyFont="1" applyBorder="1" applyAlignment="1">
      <alignment horizontal="center" wrapText="1"/>
    </xf>
    <xf numFmtId="0" fontId="16" fillId="0" borderId="7" xfId="11" applyFont="1" applyBorder="1"/>
    <xf numFmtId="0" fontId="16" fillId="0" borderId="16" xfId="11" applyFont="1" applyBorder="1" applyAlignment="1">
      <alignment horizontal="center" wrapText="1"/>
    </xf>
    <xf numFmtId="0" fontId="15" fillId="0" borderId="0" xfId="11" applyFont="1"/>
    <xf numFmtId="0" fontId="15" fillId="0" borderId="0" xfId="11" applyFont="1" applyAlignment="1">
      <alignment horizontal="center" vertical="top"/>
    </xf>
    <xf numFmtId="165" fontId="15" fillId="0" borderId="0" xfId="12" applyNumberFormat="1" applyFont="1" applyAlignment="1">
      <alignment horizontal="center" vertical="top"/>
    </xf>
    <xf numFmtId="0" fontId="16" fillId="0" borderId="0" xfId="11" quotePrefix="1" applyFont="1" applyAlignment="1">
      <alignment horizontal="left" vertical="top"/>
    </xf>
    <xf numFmtId="0" fontId="15" fillId="0" borderId="0" xfId="11" quotePrefix="1" applyFont="1" applyAlignment="1">
      <alignment vertical="top" wrapText="1"/>
    </xf>
    <xf numFmtId="164" fontId="15" fillId="0" borderId="0" xfId="12" applyNumberFormat="1" applyFont="1" applyAlignment="1">
      <alignment horizontal="center" vertical="top"/>
    </xf>
    <xf numFmtId="164" fontId="16" fillId="0" borderId="0" xfId="12" applyNumberFormat="1" applyFont="1" applyAlignment="1">
      <alignment vertical="top"/>
    </xf>
    <xf numFmtId="166" fontId="15" fillId="0" borderId="0" xfId="11" applyNumberFormat="1" applyFont="1" applyAlignment="1">
      <alignment horizontal="center" vertical="top"/>
    </xf>
    <xf numFmtId="165" fontId="16" fillId="0" borderId="4" xfId="12" applyNumberFormat="1" applyFont="1" applyBorder="1" applyAlignment="1">
      <alignment vertical="top"/>
    </xf>
    <xf numFmtId="165" fontId="16" fillId="0" borderId="0" xfId="12" applyNumberFormat="1" applyFont="1" applyAlignment="1">
      <alignment vertical="top"/>
    </xf>
    <xf numFmtId="164" fontId="15" fillId="0" borderId="0" xfId="12" applyNumberFormat="1" applyFont="1" applyAlignment="1">
      <alignment horizontal="center" vertical="top" wrapText="1"/>
    </xf>
    <xf numFmtId="0" fontId="15" fillId="0" borderId="0" xfId="11" quotePrefix="1" applyFont="1" applyAlignment="1">
      <alignment horizontal="left" vertical="top"/>
    </xf>
    <xf numFmtId="167" fontId="15" fillId="0" borderId="0" xfId="12" applyNumberFormat="1" applyFont="1" applyAlignment="1">
      <alignment horizontal="center" vertical="top"/>
    </xf>
    <xf numFmtId="165" fontId="16" fillId="0" borderId="0" xfId="12" applyNumberFormat="1" applyFont="1" applyAlignment="1">
      <alignment horizontal="center" vertical="top"/>
    </xf>
    <xf numFmtId="167" fontId="15" fillId="0" borderId="0" xfId="11" applyNumberFormat="1" applyFont="1" applyAlignment="1">
      <alignment horizontal="center" vertical="top"/>
    </xf>
    <xf numFmtId="43" fontId="15" fillId="0" borderId="0" xfId="11" applyNumberFormat="1" applyFont="1" applyAlignment="1">
      <alignment vertical="top"/>
    </xf>
    <xf numFmtId="165" fontId="16" fillId="0" borderId="0" xfId="11" applyNumberFormat="1" applyFont="1" applyAlignment="1">
      <alignment vertical="top"/>
    </xf>
    <xf numFmtId="165" fontId="15" fillId="0" borderId="0" xfId="12" applyNumberFormat="1" applyFont="1" applyAlignment="1">
      <alignment vertical="top"/>
    </xf>
    <xf numFmtId="0" fontId="18" fillId="0" borderId="0" xfId="11" applyFont="1" applyAlignment="1">
      <alignment horizontal="left" vertical="top" wrapText="1"/>
    </xf>
    <xf numFmtId="166" fontId="15" fillId="0" borderId="0" xfId="11" applyNumberFormat="1" applyFont="1" applyAlignment="1">
      <alignment vertical="top"/>
    </xf>
    <xf numFmtId="164" fontId="16" fillId="0" borderId="2" xfId="12" applyNumberFormat="1" applyFont="1" applyBorder="1" applyAlignment="1">
      <alignment horizontal="center" vertical="top" wrapText="1"/>
    </xf>
    <xf numFmtId="165" fontId="16" fillId="0" borderId="2" xfId="12" applyNumberFormat="1" applyFont="1" applyBorder="1" applyAlignment="1">
      <alignment vertical="top" wrapText="1"/>
    </xf>
    <xf numFmtId="164" fontId="16" fillId="0" borderId="5" xfId="12" applyNumberFormat="1" applyFont="1" applyBorder="1" applyAlignment="1">
      <alignment horizontal="center" vertical="top"/>
    </xf>
    <xf numFmtId="168" fontId="15" fillId="0" borderId="0" xfId="11" applyNumberFormat="1" applyFont="1" applyAlignment="1">
      <alignment vertical="top"/>
    </xf>
    <xf numFmtId="165" fontId="16" fillId="0" borderId="5" xfId="12" applyNumberFormat="1" applyFont="1" applyBorder="1" applyAlignment="1">
      <alignment vertical="top"/>
    </xf>
    <xf numFmtId="0" fontId="15" fillId="0" borderId="7" xfId="11" applyFont="1" applyBorder="1" applyAlignment="1">
      <alignment vertical="top"/>
    </xf>
    <xf numFmtId="0" fontId="16" fillId="0" borderId="7" xfId="11" applyFont="1" applyBorder="1" applyAlignment="1">
      <alignment horizontal="right" vertical="top"/>
    </xf>
    <xf numFmtId="169" fontId="15" fillId="0" borderId="0" xfId="12" applyNumberFormat="1" applyFont="1" applyAlignment="1">
      <alignment vertical="top"/>
    </xf>
    <xf numFmtId="164" fontId="16" fillId="0" borderId="4" xfId="11" applyNumberFormat="1" applyFont="1" applyBorder="1" applyAlignment="1">
      <alignment horizontal="center" vertical="top"/>
    </xf>
    <xf numFmtId="164" fontId="16" fillId="0" borderId="4" xfId="11" applyNumberFormat="1" applyFont="1" applyBorder="1" applyAlignment="1">
      <alignment vertical="top"/>
    </xf>
    <xf numFmtId="0" fontId="16" fillId="3" borderId="7" xfId="11" applyFont="1" applyFill="1" applyBorder="1" applyAlignment="1">
      <alignment horizontal="center" wrapText="1"/>
    </xf>
    <xf numFmtId="0" fontId="16" fillId="0" borderId="0" xfId="11" applyFont="1" applyAlignment="1">
      <alignment horizontal="center"/>
    </xf>
    <xf numFmtId="43" fontId="16" fillId="0" borderId="0" xfId="11" applyNumberFormat="1" applyFont="1" applyAlignment="1">
      <alignment horizontal="center" vertical="top"/>
    </xf>
    <xf numFmtId="0" fontId="20" fillId="0" borderId="0" xfId="11" applyFont="1" applyAlignment="1">
      <alignment horizontal="left" vertical="top"/>
    </xf>
    <xf numFmtId="0" fontId="15" fillId="0" borderId="0" xfId="11" applyFont="1" applyAlignment="1">
      <alignment horizontal="left" vertical="top" wrapText="1"/>
    </xf>
    <xf numFmtId="0" fontId="19" fillId="0" borderId="0" xfId="11" applyFont="1" applyAlignment="1">
      <alignment horizontal="left" vertical="top" wrapText="1"/>
    </xf>
    <xf numFmtId="0" fontId="16" fillId="0" borderId="0" xfId="11" quotePrefix="1" applyFont="1" applyAlignment="1">
      <alignment horizontal="left" vertical="top" wrapText="1"/>
    </xf>
    <xf numFmtId="0" fontId="16" fillId="0" borderId="0" xfId="11" applyFont="1" applyAlignment="1">
      <alignment horizontal="right" vertical="top"/>
    </xf>
    <xf numFmtId="0" fontId="16" fillId="0" borderId="0" xfId="11" applyFont="1" applyAlignment="1">
      <alignment horizontal="center" vertical="top"/>
    </xf>
    <xf numFmtId="0" fontId="17" fillId="0" borderId="0" xfId="11" applyFont="1" applyAlignment="1">
      <alignment horizontal="left" vertical="top"/>
    </xf>
    <xf numFmtId="0" fontId="17" fillId="0" borderId="0" xfId="11" applyFont="1" applyAlignment="1">
      <alignment vertical="top"/>
    </xf>
    <xf numFmtId="165" fontId="16" fillId="0" borderId="0" xfId="12" applyNumberFormat="1" applyFont="1" applyBorder="1" applyAlignment="1">
      <alignment vertical="top"/>
    </xf>
    <xf numFmtId="165" fontId="16" fillId="0" borderId="7" xfId="12" applyNumberFormat="1" applyFont="1" applyBorder="1" applyAlignment="1">
      <alignment vertical="top"/>
    </xf>
    <xf numFmtId="0" fontId="18" fillId="0" borderId="0" xfId="11" applyFont="1" applyAlignment="1">
      <alignment vertical="top"/>
    </xf>
    <xf numFmtId="164" fontId="16" fillId="0" borderId="0" xfId="12" applyNumberFormat="1" applyFont="1" applyFill="1" applyAlignment="1">
      <alignment vertical="top"/>
    </xf>
    <xf numFmtId="164" fontId="16" fillId="0" borderId="4" xfId="12" applyNumberFormat="1" applyFont="1" applyFill="1" applyBorder="1" applyAlignment="1">
      <alignment horizontal="center" vertical="top"/>
    </xf>
    <xf numFmtId="164" fontId="20" fillId="0" borderId="0" xfId="12" applyNumberFormat="1" applyFont="1" applyFill="1" applyAlignment="1">
      <alignment horizontal="center" vertical="top"/>
    </xf>
    <xf numFmtId="164" fontId="15" fillId="0" borderId="0" xfId="12" applyNumberFormat="1" applyFont="1" applyFill="1" applyAlignment="1">
      <alignment vertical="top"/>
    </xf>
    <xf numFmtId="164" fontId="10" fillId="0" borderId="0" xfId="1" applyNumberFormat="1" applyFont="1" applyFill="1" applyAlignment="1">
      <alignment vertical="top"/>
    </xf>
    <xf numFmtId="0" fontId="12" fillId="0" borderId="8" xfId="0" applyFont="1" applyBorder="1" applyAlignment="1">
      <alignment horizontal="left" vertical="top"/>
    </xf>
    <xf numFmtId="41" fontId="10" fillId="0" borderId="9" xfId="0" applyNumberFormat="1" applyFont="1" applyBorder="1" applyAlignment="1">
      <alignment vertical="top"/>
    </xf>
    <xf numFmtId="0" fontId="21" fillId="0" borderId="9" xfId="0" applyFont="1" applyBorder="1" applyAlignment="1">
      <alignment vertical="top"/>
    </xf>
    <xf numFmtId="0" fontId="10" fillId="0" borderId="10" xfId="0" applyFont="1" applyBorder="1" applyAlignment="1">
      <alignment vertical="top"/>
    </xf>
    <xf numFmtId="0" fontId="10" fillId="0" borderId="11" xfId="0" applyFont="1" applyBorder="1" applyAlignment="1">
      <alignment horizontal="left" vertical="top"/>
    </xf>
    <xf numFmtId="5" fontId="9" fillId="0" borderId="7" xfId="0" applyNumberFormat="1" applyFont="1" applyBorder="1" applyAlignment="1">
      <alignment horizontal="right" vertical="top"/>
    </xf>
    <xf numFmtId="0" fontId="10" fillId="0" borderId="12" xfId="0" applyFont="1" applyBorder="1" applyAlignment="1">
      <alignment vertical="top"/>
    </xf>
    <xf numFmtId="0" fontId="3" fillId="0" borderId="11" xfId="0" applyFont="1" applyBorder="1" applyAlignment="1">
      <alignment horizontal="left" vertical="top"/>
    </xf>
    <xf numFmtId="0" fontId="10" fillId="0" borderId="0" xfId="0" applyFont="1" applyAlignment="1">
      <alignment horizontal="center" vertical="top"/>
    </xf>
    <xf numFmtId="0" fontId="10" fillId="0" borderId="0" xfId="0" applyFont="1" applyAlignment="1">
      <alignment vertical="top" wrapText="1"/>
    </xf>
    <xf numFmtId="0" fontId="3" fillId="0" borderId="11" xfId="0" applyFont="1" applyBorder="1" applyAlignment="1">
      <alignment horizontal="left" vertical="top" wrapText="1"/>
    </xf>
    <xf numFmtId="41" fontId="10" fillId="2" borderId="0" xfId="0" applyNumberFormat="1" applyFont="1" applyFill="1" applyAlignment="1">
      <alignment vertical="top"/>
    </xf>
    <xf numFmtId="0" fontId="10" fillId="0" borderId="13" xfId="0" applyFont="1" applyBorder="1" applyAlignment="1">
      <alignment horizontal="left" vertical="top"/>
    </xf>
    <xf numFmtId="0" fontId="10" fillId="0" borderId="14" xfId="0" applyFont="1" applyBorder="1" applyAlignment="1">
      <alignment vertical="top"/>
    </xf>
    <xf numFmtId="0" fontId="10" fillId="0" borderId="15" xfId="0" applyFont="1" applyBorder="1" applyAlignment="1">
      <alignment vertical="top"/>
    </xf>
    <xf numFmtId="41" fontId="10" fillId="0" borderId="0" xfId="0" applyNumberFormat="1" applyFont="1" applyAlignment="1">
      <alignment vertical="top"/>
    </xf>
    <xf numFmtId="0" fontId="9" fillId="0" borderId="1" xfId="0" applyFont="1" applyBorder="1" applyAlignment="1">
      <alignment vertical="top"/>
    </xf>
    <xf numFmtId="0" fontId="10" fillId="0" borderId="2" xfId="0" applyFont="1" applyBorder="1" applyAlignment="1">
      <alignment vertical="top"/>
    </xf>
    <xf numFmtId="41" fontId="10" fillId="0" borderId="2" xfId="0" applyNumberFormat="1" applyFont="1" applyBorder="1" applyAlignment="1">
      <alignment vertical="top"/>
    </xf>
    <xf numFmtId="0" fontId="10" fillId="0" borderId="3" xfId="0" applyFont="1" applyBorder="1" applyAlignment="1">
      <alignment vertical="top"/>
    </xf>
    <xf numFmtId="0" fontId="9" fillId="0" borderId="0" xfId="0" applyFont="1" applyAlignment="1">
      <alignment vertical="top"/>
    </xf>
    <xf numFmtId="41" fontId="9" fillId="0" borderId="0" xfId="0" applyNumberFormat="1" applyFont="1" applyAlignment="1">
      <alignment vertical="top"/>
    </xf>
    <xf numFmtId="0" fontId="10" fillId="0" borderId="0" xfId="0" applyFont="1" applyAlignment="1">
      <alignment horizontal="left" vertical="top"/>
    </xf>
    <xf numFmtId="5" fontId="9" fillId="0" borderId="4" xfId="0" applyNumberFormat="1" applyFont="1" applyBorder="1" applyAlignment="1">
      <alignment vertical="top"/>
    </xf>
    <xf numFmtId="0" fontId="11" fillId="0" borderId="0" xfId="0" applyFont="1" applyAlignment="1">
      <alignment vertical="top"/>
    </xf>
    <xf numFmtId="41" fontId="8" fillId="0" borderId="0" xfId="0" applyNumberFormat="1" applyFont="1" applyAlignment="1">
      <alignment vertical="top"/>
    </xf>
    <xf numFmtId="5" fontId="9" fillId="0" borderId="5" xfId="0" applyNumberFormat="1" applyFont="1" applyBorder="1" applyAlignment="1">
      <alignment vertical="top"/>
    </xf>
    <xf numFmtId="0" fontId="12" fillId="0" borderId="8" xfId="0" applyFont="1" applyBorder="1" applyAlignment="1">
      <alignment vertical="top"/>
    </xf>
    <xf numFmtId="0" fontId="21" fillId="0" borderId="0" xfId="0" applyFont="1" applyAlignment="1">
      <alignment vertical="top"/>
    </xf>
    <xf numFmtId="0" fontId="10" fillId="0" borderId="11" xfId="0" applyFont="1" applyBorder="1" applyAlignment="1">
      <alignment vertical="top"/>
    </xf>
    <xf numFmtId="0" fontId="10" fillId="0" borderId="13" xfId="0" applyFont="1" applyBorder="1" applyAlignment="1">
      <alignment vertical="top"/>
    </xf>
    <xf numFmtId="0" fontId="8" fillId="0" borderId="12" xfId="0" applyFont="1" applyBorder="1" applyAlignment="1">
      <alignment vertical="top"/>
    </xf>
    <xf numFmtId="0" fontId="3" fillId="0" borderId="11" xfId="0" applyFont="1" applyBorder="1" applyAlignment="1">
      <alignment vertical="top"/>
    </xf>
    <xf numFmtId="0" fontId="3" fillId="0" borderId="13" xfId="0" applyFont="1" applyBorder="1" applyAlignment="1">
      <alignment horizontal="left" vertical="top"/>
    </xf>
    <xf numFmtId="0" fontId="10" fillId="0" borderId="14" xfId="0" applyFont="1" applyBorder="1" applyAlignment="1">
      <alignment vertical="top" wrapText="1"/>
    </xf>
    <xf numFmtId="0" fontId="10" fillId="0" borderId="9" xfId="0" applyFont="1" applyBorder="1" applyAlignment="1">
      <alignment vertical="top"/>
    </xf>
    <xf numFmtId="0" fontId="10" fillId="0" borderId="11" xfId="0" applyFont="1" applyBorder="1" applyAlignment="1">
      <alignment vertical="top" wrapText="1"/>
    </xf>
    <xf numFmtId="0" fontId="3" fillId="0" borderId="13" xfId="0" applyFont="1" applyBorder="1" applyAlignment="1">
      <alignment vertical="top"/>
    </xf>
    <xf numFmtId="41" fontId="9" fillId="0" borderId="4" xfId="0" applyNumberFormat="1" applyFont="1" applyBorder="1" applyAlignment="1">
      <alignment vertical="top"/>
    </xf>
    <xf numFmtId="164" fontId="16" fillId="0" borderId="2" xfId="12" applyNumberFormat="1" applyFont="1" applyFill="1" applyBorder="1" applyAlignment="1">
      <alignment horizontal="center" vertical="top" wrapText="1"/>
    </xf>
    <xf numFmtId="0" fontId="9" fillId="0" borderId="0" xfId="0" applyFont="1" applyAlignment="1">
      <alignment horizontal="right" vertical="top"/>
    </xf>
    <xf numFmtId="5" fontId="9" fillId="0" borderId="7" xfId="0" applyNumberFormat="1" applyFont="1" applyBorder="1" applyAlignment="1">
      <alignment vertical="top"/>
    </xf>
    <xf numFmtId="0" fontId="10" fillId="0" borderId="6" xfId="0" applyFont="1" applyBorder="1" applyAlignment="1">
      <alignment vertical="top"/>
    </xf>
    <xf numFmtId="41" fontId="10" fillId="0" borderId="6" xfId="0" applyNumberFormat="1" applyFont="1" applyBorder="1" applyAlignment="1">
      <alignment vertical="top"/>
    </xf>
    <xf numFmtId="165" fontId="16" fillId="0" borderId="0" xfId="12" quotePrefix="1" applyNumberFormat="1" applyFont="1" applyFill="1" applyAlignment="1">
      <alignment horizontal="center" vertical="top" wrapText="1"/>
    </xf>
    <xf numFmtId="165" fontId="17" fillId="0" borderId="0" xfId="12" applyNumberFormat="1" applyFont="1" applyFill="1" applyAlignment="1">
      <alignment horizontal="center" vertical="top"/>
    </xf>
    <xf numFmtId="164" fontId="20" fillId="0" borderId="0" xfId="12" applyNumberFormat="1" applyFont="1" applyFill="1" applyAlignment="1">
      <alignment horizontal="left" vertical="top"/>
    </xf>
    <xf numFmtId="164" fontId="15" fillId="0" borderId="0" xfId="12" applyNumberFormat="1" applyFont="1" applyFill="1" applyAlignment="1">
      <alignment horizontal="center" vertical="top"/>
    </xf>
    <xf numFmtId="0" fontId="21" fillId="0" borderId="0" xfId="0" applyFont="1"/>
    <xf numFmtId="5" fontId="21" fillId="0" borderId="0" xfId="0" applyNumberFormat="1" applyFont="1"/>
    <xf numFmtId="0" fontId="2" fillId="0" borderId="0" xfId="0" applyFont="1" applyAlignment="1">
      <alignment vertical="top" wrapText="1"/>
    </xf>
    <xf numFmtId="0" fontId="1" fillId="0" borderId="11" xfId="0" applyFont="1" applyBorder="1" applyAlignment="1">
      <alignment horizontal="left" vertical="top" wrapText="1"/>
    </xf>
    <xf numFmtId="0" fontId="1" fillId="0" borderId="11" xfId="0" applyFont="1" applyBorder="1" applyAlignment="1">
      <alignment horizontal="left" vertical="top"/>
    </xf>
    <xf numFmtId="164" fontId="16" fillId="0" borderId="0" xfId="18" applyNumberFormat="1" applyFont="1" applyFill="1" applyAlignment="1">
      <alignment vertical="top"/>
    </xf>
    <xf numFmtId="165" fontId="16" fillId="0" borderId="0" xfId="12" applyNumberFormat="1" applyFont="1" applyFill="1" applyAlignment="1">
      <alignment vertical="top"/>
    </xf>
    <xf numFmtId="0" fontId="35" fillId="0" borderId="16" xfId="11" applyFont="1" applyBorder="1" applyAlignment="1">
      <alignment horizontal="center" wrapText="1"/>
    </xf>
    <xf numFmtId="164" fontId="35" fillId="0" borderId="0" xfId="12" applyNumberFormat="1" applyFont="1" applyFill="1" applyAlignment="1">
      <alignment horizontal="left" vertical="top" wrapText="1"/>
    </xf>
    <xf numFmtId="164" fontId="35" fillId="0" borderId="5" xfId="12" applyNumberFormat="1" applyFont="1" applyBorder="1" applyAlignment="1">
      <alignment horizontal="center" vertical="top"/>
    </xf>
    <xf numFmtId="164" fontId="35" fillId="0" borderId="2" xfId="12" applyNumberFormat="1" applyFont="1" applyBorder="1" applyAlignment="1">
      <alignment horizontal="left" vertical="top" wrapText="1"/>
    </xf>
    <xf numFmtId="0" fontId="36" fillId="0" borderId="11" xfId="0" applyFont="1" applyBorder="1" applyAlignment="1">
      <alignment vertical="top"/>
    </xf>
    <xf numFmtId="0" fontId="36" fillId="0" borderId="11" xfId="0" applyFont="1" applyBorder="1" applyAlignment="1">
      <alignment horizontal="left" vertical="top"/>
    </xf>
    <xf numFmtId="0" fontId="9" fillId="0" borderId="0" xfId="0" applyFont="1" applyAlignment="1">
      <alignment horizontal="center"/>
    </xf>
    <xf numFmtId="0" fontId="16" fillId="0" borderId="0" xfId="11" applyFont="1" applyAlignment="1">
      <alignment horizontal="center" vertical="top"/>
    </xf>
    <xf numFmtId="0" fontId="16" fillId="0" borderId="1" xfId="11" applyFont="1" applyBorder="1" applyAlignment="1">
      <alignment horizontal="center" vertical="center" wrapText="1"/>
    </xf>
    <xf numFmtId="0" fontId="16" fillId="0" borderId="2" xfId="11" applyFont="1" applyBorder="1" applyAlignment="1">
      <alignment horizontal="center" vertical="center" wrapText="1"/>
    </xf>
    <xf numFmtId="0" fontId="16" fillId="0" borderId="3" xfId="11" applyFont="1" applyBorder="1" applyAlignment="1">
      <alignment horizontal="center" vertical="center" wrapText="1"/>
    </xf>
    <xf numFmtId="0" fontId="16" fillId="0" borderId="0" xfId="11" quotePrefix="1" applyFont="1" applyAlignment="1">
      <alignment horizontal="left" vertical="top" wrapText="1"/>
    </xf>
    <xf numFmtId="0" fontId="16" fillId="0" borderId="0" xfId="11" applyFont="1" applyAlignment="1">
      <alignment horizontal="right" vertical="top"/>
    </xf>
    <xf numFmtId="0" fontId="19" fillId="0" borderId="0" xfId="11" applyFont="1" applyAlignment="1">
      <alignment horizontal="left" vertical="top" wrapText="1"/>
    </xf>
    <xf numFmtId="0" fontId="15" fillId="0" borderId="0" xfId="11" applyFont="1" applyAlignment="1">
      <alignment horizontal="left" vertical="top" wrapText="1"/>
    </xf>
    <xf numFmtId="0" fontId="16" fillId="0" borderId="0" xfId="11" applyFont="1" applyAlignment="1">
      <alignment horizontal="left" vertical="top" wrapText="1"/>
    </xf>
    <xf numFmtId="0" fontId="15" fillId="0" borderId="0" xfId="11" applyFont="1" applyAlignment="1">
      <alignment horizontal="center" vertical="top" wrapText="1"/>
    </xf>
    <xf numFmtId="0" fontId="16" fillId="0" borderId="0" xfId="11" quotePrefix="1" applyFont="1" applyAlignment="1">
      <alignment horizontal="left" wrapText="1"/>
    </xf>
  </cellXfs>
  <cellStyles count="60">
    <cellStyle name="Comma" xfId="1" builtinId="3"/>
    <cellStyle name="Comma 2" xfId="5" xr:uid="{54FA797F-D188-48C0-9118-A64220902419}"/>
    <cellStyle name="Comma 2 2" xfId="10" xr:uid="{82981633-EE48-4DCF-A4CE-25677B46FDD3}"/>
    <cellStyle name="Comma 2 2 2" xfId="16" xr:uid="{5D83A5E7-3E5B-4B1B-940B-6411BCC64A90}"/>
    <cellStyle name="Comma 3" xfId="12" xr:uid="{F9953E24-2484-4E82-A457-948B1393DDA4}"/>
    <cellStyle name="Comma 3 2" xfId="18" xr:uid="{83BAFA73-5007-45F5-A8AB-C8EF1CC1F176}"/>
    <cellStyle name="Comma 4" xfId="59" xr:uid="{F8DB66BD-9046-4EAC-AA47-64C10417E65D}"/>
    <cellStyle name="Currency 2" xfId="4" xr:uid="{0132329B-5B92-49AA-A9E6-97443E180C0A}"/>
    <cellStyle name="Currency 2 2" xfId="8" xr:uid="{0A9B112D-5AA5-4932-96BB-E4CBD56AAFBC}"/>
    <cellStyle name="Currency 2 2 2" xfId="14" xr:uid="{11BF5C65-70FA-4AC2-8D78-EE128D9FE48B}"/>
    <cellStyle name="Normal" xfId="0" builtinId="0"/>
    <cellStyle name="Normal 2" xfId="2" xr:uid="{E0C8455D-89CE-4DD9-966B-FA24A9799EE4}"/>
    <cellStyle name="Normal 2 2" xfId="7" xr:uid="{6A4DE099-E6BA-4717-99AD-7A04D462A57E}"/>
    <cellStyle name="Normal 2 2 2" xfId="13" xr:uid="{7D60DB8D-EE78-4411-8B0B-97F075DDA0E2}"/>
    <cellStyle name="Normal 3" xfId="11" xr:uid="{5E9AB62C-76A0-4BA5-B22B-120199D8B077}"/>
    <cellStyle name="Normal 3 2" xfId="17" xr:uid="{8DF4D29E-6B31-43B1-B2A0-C0FB84B264EF}"/>
    <cellStyle name="Normal 4" xfId="19" xr:uid="{4660DC68-4953-4CFB-A44F-5C8A7C3E13E1}"/>
    <cellStyle name="Percent 2" xfId="3" xr:uid="{3C6B2944-1C72-4164-8C46-8826904912CB}"/>
    <cellStyle name="Percent 2 2" xfId="9" xr:uid="{8C0C0D02-2D15-49D6-9C69-5C3353A7F4C4}"/>
    <cellStyle name="Percent 2 2 2" xfId="15" xr:uid="{A44EC59D-0064-47DC-972B-5AE051483A90}"/>
    <cellStyle name="Percent 3" xfId="6" xr:uid="{3C30C767-658E-4773-879C-328C677B7375}"/>
    <cellStyle name="SAPBorder" xfId="39" xr:uid="{6CA9D9F0-7035-43D4-9208-1C14126569AD}"/>
    <cellStyle name="SAPDataCell" xfId="21" xr:uid="{926EA6D9-BF0D-4DE8-8D99-B3285EBDC7AE}"/>
    <cellStyle name="SAPDataRemoved" xfId="40" xr:uid="{2AD6E5E2-69C5-4011-8B2C-FBEFBE81D729}"/>
    <cellStyle name="SAPDataTotalCell" xfId="22" xr:uid="{50638C03-DB47-4EAE-92F9-F25B583C8B5C}"/>
    <cellStyle name="SAPDimensionCell" xfId="20" xr:uid="{D5410704-BC66-41F2-A7C2-F1F1031DBD62}"/>
    <cellStyle name="SAPEditableDataCell" xfId="24" xr:uid="{2C4C39D5-0709-4D12-9DED-6C2ACE29EDB1}"/>
    <cellStyle name="SAPEditableDataTotalCell" xfId="27" xr:uid="{66DB0D22-BCF5-4F10-9F48-DA75AB47D841}"/>
    <cellStyle name="SAPEmphasized" xfId="50" xr:uid="{E6ECA470-40E5-4703-A44B-D9147F589E53}"/>
    <cellStyle name="SAPEmphasizedEditableDataCell" xfId="52" xr:uid="{309296DE-3009-437F-BA0B-4FC7FA48E09F}"/>
    <cellStyle name="SAPEmphasizedEditableDataTotalCell" xfId="53" xr:uid="{1D190F34-DEE4-4619-A7B7-7B3F048F9FE9}"/>
    <cellStyle name="SAPEmphasizedLockedDataCell" xfId="56" xr:uid="{D7191908-2E7F-4021-9B4C-AC5C90559462}"/>
    <cellStyle name="SAPEmphasizedLockedDataTotalCell" xfId="57" xr:uid="{29364FC5-49F1-466A-8F4F-489961F7F7C8}"/>
    <cellStyle name="SAPEmphasizedReadonlyDataCell" xfId="54" xr:uid="{B71821EC-A30A-40EA-8209-B9E7C8673D63}"/>
    <cellStyle name="SAPEmphasizedReadonlyDataTotalCell" xfId="55" xr:uid="{43688422-6ED5-4AE2-90F5-4DFEE1A6D3A3}"/>
    <cellStyle name="SAPEmphasizedTotal" xfId="51" xr:uid="{2021CC4C-D415-476D-85AB-0E28DE5A9EB8}"/>
    <cellStyle name="SAPError" xfId="41" xr:uid="{DC66DF00-E8CE-4B6C-8175-09D2A1512730}"/>
    <cellStyle name="SAPExceptionLevel1" xfId="30" xr:uid="{B2F94C4B-3173-4ADA-AEFA-A8DB1B74E8EB}"/>
    <cellStyle name="SAPExceptionLevel2" xfId="31" xr:uid="{61E0EEB2-3D9D-42C4-AF9B-BC6875001522}"/>
    <cellStyle name="SAPExceptionLevel3" xfId="32" xr:uid="{F7A874A3-11E9-421D-8E28-91FD4E65A414}"/>
    <cellStyle name="SAPExceptionLevel4" xfId="33" xr:uid="{862DDF5D-B9AA-4F2D-99E0-F1234C856475}"/>
    <cellStyle name="SAPExceptionLevel5" xfId="34" xr:uid="{4D5C6B8A-7C7D-4D2E-82B6-9C8EB2CBB86B}"/>
    <cellStyle name="SAPExceptionLevel6" xfId="35" xr:uid="{5FFEA50D-48DA-4C7D-B614-3675D8017750}"/>
    <cellStyle name="SAPExceptionLevel7" xfId="36" xr:uid="{4B1B7203-A566-413F-9AF1-A6CF12463BB8}"/>
    <cellStyle name="SAPExceptionLevel8" xfId="37" xr:uid="{C1A6F7FD-29D0-4975-97D4-0C5A44768FDD}"/>
    <cellStyle name="SAPExceptionLevel9" xfId="38" xr:uid="{7D053409-D3EB-4CD0-AD03-ED1E273EFDA9}"/>
    <cellStyle name="SAPFormula" xfId="58" xr:uid="{CDA897C8-A2D0-464C-9BA1-8B33133E4893}"/>
    <cellStyle name="SAPGroupingFillCell" xfId="23" xr:uid="{FDA56A53-EA73-450E-B3C2-B3E7A3BAB619}"/>
    <cellStyle name="SAPHierarchyCell0" xfId="45" xr:uid="{208F9A20-0946-4C07-B069-A21154CD2DC2}"/>
    <cellStyle name="SAPHierarchyCell1" xfId="46" xr:uid="{B777A9CD-1B91-40EE-B0CA-DDB8D8668B3C}"/>
    <cellStyle name="SAPHierarchyCell2" xfId="47" xr:uid="{D03F0581-5426-482A-A286-F1916CB31DC2}"/>
    <cellStyle name="SAPHierarchyCell3" xfId="48" xr:uid="{9782243B-2261-4AF8-BFA1-476387858606}"/>
    <cellStyle name="SAPHierarchyCell4" xfId="49" xr:uid="{0F71597A-2232-41AE-BDF4-CF8165CDF243}"/>
    <cellStyle name="SAPLockedDataCell" xfId="26" xr:uid="{902454F6-84B6-42C2-8DDB-B4D3CCFA6711}"/>
    <cellStyle name="SAPLockedDataTotalCell" xfId="29" xr:uid="{2C1D476D-CE7F-4F39-8A61-9AE7FD72D03C}"/>
    <cellStyle name="SAPMemberCell" xfId="43" xr:uid="{AD0C2ADA-0014-4FA6-A195-E3F273E969D2}"/>
    <cellStyle name="SAPMemberTotalCell" xfId="44" xr:uid="{B6A55B8B-40D2-412A-B47E-D60C2EC4B3FE}"/>
    <cellStyle name="SAPMessageText" xfId="42" xr:uid="{1DC3862D-82F6-42D5-8830-2FA51DE01630}"/>
    <cellStyle name="SAPReadonlyDataCell" xfId="25" xr:uid="{6A5D1B2A-E11C-4F7C-92BA-D54E39496342}"/>
    <cellStyle name="SAPReadonlyDataTotalCell" xfId="28" xr:uid="{DA87B7F2-CEFD-4F21-B926-03D0828C8F99}"/>
  </cellStyles>
  <dxfs count="0"/>
  <tableStyles count="0" defaultTableStyle="TableStyleMedium2" defaultPivotStyle="PivotStyleLight16"/>
  <colors>
    <mruColors>
      <color rgb="FFFFFF66"/>
      <color rgb="FFFFE979"/>
      <color rgb="FFFFFFCC"/>
      <color rgb="FFCCFFCC"/>
      <color rgb="FFFFD700"/>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4"/>
  <sheetViews>
    <sheetView zoomScaleNormal="100" zoomScalePageLayoutView="75" workbookViewId="0">
      <pane xSplit="1" ySplit="8" topLeftCell="B9" activePane="bottomRight" state="frozen"/>
      <selection activeCell="C22" sqref="C22:C23"/>
      <selection pane="topRight" activeCell="C22" sqref="C22:C23"/>
      <selection pane="bottomLeft" activeCell="C22" sqref="C22:C23"/>
      <selection pane="bottomRight" activeCell="C22" sqref="C22:C23"/>
    </sheetView>
  </sheetViews>
  <sheetFormatPr defaultColWidth="9.21875" defaultRowHeight="14.4" outlineLevelRow="1" x14ac:dyDescent="0.3"/>
  <cols>
    <col min="1" max="1" width="9.21875" style="1"/>
    <col min="2" max="2" width="44.21875" style="1" customWidth="1"/>
    <col min="3" max="3" width="17.44140625" style="1" bestFit="1" customWidth="1"/>
    <col min="4" max="4" width="69.88671875" style="1" bestFit="1" customWidth="1"/>
    <col min="5" max="5" width="27.6640625" style="1" bestFit="1" customWidth="1"/>
    <col min="6" max="6" width="14.77734375" style="1" bestFit="1" customWidth="1"/>
    <col min="7" max="7" width="11.6640625" style="1" bestFit="1" customWidth="1"/>
    <col min="8" max="16384" width="9.21875" style="1"/>
  </cols>
  <sheetData>
    <row r="1" spans="1:6" x14ac:dyDescent="0.3">
      <c r="A1" s="124" t="s">
        <v>0</v>
      </c>
      <c r="B1" s="124"/>
      <c r="C1" s="124"/>
      <c r="D1" s="124"/>
      <c r="E1" s="124"/>
    </row>
    <row r="2" spans="1:6" x14ac:dyDescent="0.3">
      <c r="A2" s="124" t="s">
        <v>60</v>
      </c>
      <c r="B2" s="124"/>
      <c r="C2" s="124"/>
      <c r="D2" s="124"/>
      <c r="E2" s="124"/>
    </row>
    <row r="3" spans="1:6" x14ac:dyDescent="0.3">
      <c r="A3" s="124" t="s">
        <v>103</v>
      </c>
      <c r="B3" s="124"/>
      <c r="C3" s="124"/>
      <c r="D3" s="124"/>
      <c r="E3" s="124"/>
    </row>
    <row r="4" spans="1:6" x14ac:dyDescent="0.3">
      <c r="A4" s="124" t="s">
        <v>104</v>
      </c>
      <c r="B4" s="124"/>
      <c r="C4" s="124"/>
      <c r="D4" s="124"/>
      <c r="E4" s="124"/>
    </row>
    <row r="5" spans="1:6" x14ac:dyDescent="0.3">
      <c r="A5" s="124" t="s">
        <v>1</v>
      </c>
      <c r="B5" s="124"/>
      <c r="C5" s="124"/>
      <c r="D5" s="124"/>
      <c r="E5" s="124"/>
    </row>
    <row r="6" spans="1:6" x14ac:dyDescent="0.3">
      <c r="A6" s="124"/>
      <c r="B6" s="124"/>
      <c r="C6" s="124"/>
      <c r="D6" s="124"/>
      <c r="E6" s="124"/>
    </row>
    <row r="7" spans="1:6" x14ac:dyDescent="0.3">
      <c r="A7" s="2"/>
      <c r="B7" s="111"/>
      <c r="E7" s="112"/>
      <c r="F7" s="7"/>
    </row>
    <row r="8" spans="1:6" x14ac:dyDescent="0.3">
      <c r="D8" s="7"/>
      <c r="E8" s="112"/>
    </row>
    <row r="9" spans="1:6" s="3" customFormat="1" ht="12" customHeight="1" x14ac:dyDescent="0.25">
      <c r="A9" s="79" t="s">
        <v>2</v>
      </c>
      <c r="B9" s="80"/>
      <c r="C9" s="80"/>
      <c r="D9" s="80"/>
      <c r="E9" s="82"/>
    </row>
    <row r="10" spans="1:6" s="3" customFormat="1" x14ac:dyDescent="0.25">
      <c r="D10" s="3" t="s">
        <v>105</v>
      </c>
    </row>
    <row r="11" spans="1:6" s="3" customFormat="1" x14ac:dyDescent="0.25">
      <c r="A11" s="83" t="s">
        <v>3</v>
      </c>
      <c r="B11" s="83" t="s">
        <v>4</v>
      </c>
      <c r="C11" s="83" t="s">
        <v>5</v>
      </c>
      <c r="D11" s="83" t="s">
        <v>6</v>
      </c>
      <c r="E11" s="83" t="s">
        <v>58</v>
      </c>
      <c r="F11" s="83" t="s">
        <v>3</v>
      </c>
    </row>
    <row r="12" spans="1:6" s="3" customFormat="1" x14ac:dyDescent="0.25">
      <c r="A12" s="71">
        <v>100</v>
      </c>
      <c r="B12" s="3" t="s">
        <v>7</v>
      </c>
      <c r="C12" s="4">
        <v>487549056</v>
      </c>
      <c r="E12" s="85" t="s">
        <v>71</v>
      </c>
      <c r="F12" s="71">
        <f t="shared" ref="F12:F30" si="0">A12</f>
        <v>100</v>
      </c>
    </row>
    <row r="13" spans="1:6" s="3" customFormat="1" x14ac:dyDescent="0.25">
      <c r="A13" s="71">
        <v>101</v>
      </c>
      <c r="B13" s="3" t="s">
        <v>8</v>
      </c>
      <c r="C13" s="4">
        <v>0</v>
      </c>
      <c r="E13" s="85" t="s">
        <v>72</v>
      </c>
      <c r="F13" s="71">
        <f t="shared" si="0"/>
        <v>101</v>
      </c>
    </row>
    <row r="14" spans="1:6" s="3" customFormat="1" x14ac:dyDescent="0.25">
      <c r="A14" s="71">
        <v>102</v>
      </c>
      <c r="B14" s="83" t="s">
        <v>9</v>
      </c>
      <c r="C14" s="86">
        <f>SUM(C12:C13)</f>
        <v>487549056</v>
      </c>
      <c r="F14" s="71">
        <f t="shared" si="0"/>
        <v>102</v>
      </c>
    </row>
    <row r="15" spans="1:6" s="3" customFormat="1" x14ac:dyDescent="0.25">
      <c r="A15" s="71">
        <v>103</v>
      </c>
      <c r="B15" s="87"/>
      <c r="C15" s="88"/>
      <c r="F15" s="71">
        <f t="shared" si="0"/>
        <v>103</v>
      </c>
    </row>
    <row r="16" spans="1:6" s="3" customFormat="1" x14ac:dyDescent="0.25">
      <c r="A16" s="71">
        <v>104</v>
      </c>
      <c r="B16" s="103" t="s">
        <v>13</v>
      </c>
      <c r="C16" s="104">
        <f>C21</f>
        <v>-21977986.404661119</v>
      </c>
      <c r="D16" s="83"/>
      <c r="E16" s="3" t="s">
        <v>63</v>
      </c>
      <c r="F16" s="71">
        <f t="shared" si="0"/>
        <v>104</v>
      </c>
    </row>
    <row r="17" spans="1:6" s="3" customFormat="1" x14ac:dyDescent="0.25">
      <c r="A17" s="71">
        <v>105</v>
      </c>
      <c r="B17" s="103"/>
      <c r="C17" s="84"/>
      <c r="D17" s="83"/>
      <c r="F17" s="71">
        <f t="shared" si="0"/>
        <v>105</v>
      </c>
    </row>
    <row r="18" spans="1:6" s="3" customFormat="1" ht="15" thickBot="1" x14ac:dyDescent="0.3">
      <c r="A18" s="71">
        <v>106</v>
      </c>
      <c r="B18" s="83" t="s">
        <v>14</v>
      </c>
      <c r="C18" s="89">
        <f>C14+C16</f>
        <v>465571069.59533888</v>
      </c>
      <c r="D18" s="62"/>
      <c r="E18" s="3" t="s">
        <v>64</v>
      </c>
      <c r="F18" s="71">
        <f t="shared" si="0"/>
        <v>106</v>
      </c>
    </row>
    <row r="19" spans="1:6" s="3" customFormat="1" ht="15" thickTop="1" x14ac:dyDescent="0.25">
      <c r="A19" s="71">
        <v>107</v>
      </c>
      <c r="B19" s="83"/>
      <c r="C19" s="84"/>
      <c r="F19" s="71">
        <f t="shared" si="0"/>
        <v>107</v>
      </c>
    </row>
    <row r="20" spans="1:6" s="3" customFormat="1" x14ac:dyDescent="0.25">
      <c r="A20" s="71">
        <v>108</v>
      </c>
      <c r="B20" s="63" t="s">
        <v>10</v>
      </c>
      <c r="C20" s="64"/>
      <c r="D20" s="65"/>
      <c r="E20" s="66"/>
      <c r="F20" s="71">
        <f t="shared" si="0"/>
        <v>108</v>
      </c>
    </row>
    <row r="21" spans="1:6" s="3" customFormat="1" x14ac:dyDescent="0.25">
      <c r="A21" s="71">
        <v>109</v>
      </c>
      <c r="B21" s="67" t="s">
        <v>61</v>
      </c>
      <c r="C21" s="68">
        <f>SUM(C22:C30)</f>
        <v>-21977986.404661119</v>
      </c>
      <c r="D21" s="3" t="s">
        <v>62</v>
      </c>
      <c r="E21" s="69"/>
      <c r="F21" s="71">
        <f t="shared" si="0"/>
        <v>109</v>
      </c>
    </row>
    <row r="22" spans="1:6" s="3" customFormat="1" x14ac:dyDescent="0.25">
      <c r="A22" s="71">
        <f t="shared" ref="A22:A30" si="1">A21+1</f>
        <v>110</v>
      </c>
      <c r="B22" s="123" t="s">
        <v>112</v>
      </c>
      <c r="C22" s="4">
        <v>-2781573.0839999998</v>
      </c>
      <c r="D22" s="3" t="s">
        <v>223</v>
      </c>
      <c r="E22" s="69"/>
      <c r="F22" s="71">
        <f t="shared" si="0"/>
        <v>110</v>
      </c>
    </row>
    <row r="23" spans="1:6" s="3" customFormat="1" x14ac:dyDescent="0.25">
      <c r="A23" s="71">
        <f t="shared" si="1"/>
        <v>111</v>
      </c>
      <c r="B23" s="123" t="s">
        <v>114</v>
      </c>
      <c r="C23" s="4">
        <v>-17104606.789999999</v>
      </c>
      <c r="D23" s="3" t="s">
        <v>227</v>
      </c>
      <c r="E23" s="69"/>
      <c r="F23" s="71">
        <f t="shared" si="0"/>
        <v>111</v>
      </c>
    </row>
    <row r="24" spans="1:6" s="3" customFormat="1" ht="28.8" x14ac:dyDescent="0.25">
      <c r="A24" s="71">
        <f t="shared" si="1"/>
        <v>112</v>
      </c>
      <c r="B24" s="70" t="s">
        <v>182</v>
      </c>
      <c r="C24" s="4">
        <v>-27007.14</v>
      </c>
      <c r="D24" s="72" t="s">
        <v>183</v>
      </c>
      <c r="E24" s="69"/>
      <c r="F24" s="71">
        <f t="shared" si="0"/>
        <v>112</v>
      </c>
    </row>
    <row r="25" spans="1:6" s="3" customFormat="1" ht="115.2" x14ac:dyDescent="0.25">
      <c r="A25" s="71">
        <f t="shared" si="1"/>
        <v>113</v>
      </c>
      <c r="B25" s="70" t="s">
        <v>216</v>
      </c>
      <c r="C25" s="4">
        <v>-932043.38248333416</v>
      </c>
      <c r="D25" s="72" t="s">
        <v>217</v>
      </c>
      <c r="E25" s="69"/>
      <c r="F25" s="71">
        <f t="shared" si="0"/>
        <v>113</v>
      </c>
    </row>
    <row r="26" spans="1:6" s="3" customFormat="1" x14ac:dyDescent="0.25">
      <c r="A26" s="71">
        <f t="shared" si="1"/>
        <v>114</v>
      </c>
      <c r="B26" s="70" t="s">
        <v>108</v>
      </c>
      <c r="C26" s="4">
        <v>-95953.609999999986</v>
      </c>
      <c r="D26" s="3" t="s">
        <v>109</v>
      </c>
      <c r="E26" s="69"/>
      <c r="F26" s="71">
        <f t="shared" si="0"/>
        <v>114</v>
      </c>
    </row>
    <row r="27" spans="1:6" s="3" customFormat="1" ht="28.8" x14ac:dyDescent="0.25">
      <c r="A27" s="71">
        <f t="shared" si="1"/>
        <v>115</v>
      </c>
      <c r="B27" s="67" t="s">
        <v>220</v>
      </c>
      <c r="C27" s="4">
        <v>7562.2097455416997</v>
      </c>
      <c r="D27" s="72" t="s">
        <v>242</v>
      </c>
      <c r="E27" s="69"/>
      <c r="F27" s="71">
        <f t="shared" si="0"/>
        <v>115</v>
      </c>
    </row>
    <row r="28" spans="1:6" s="3" customFormat="1" x14ac:dyDescent="0.25">
      <c r="A28" s="71">
        <f t="shared" si="1"/>
        <v>116</v>
      </c>
      <c r="B28" s="67" t="s">
        <v>38</v>
      </c>
      <c r="C28" s="4">
        <v>-514672.54999999958</v>
      </c>
      <c r="D28" s="72" t="s">
        <v>243</v>
      </c>
      <c r="E28" s="69"/>
      <c r="F28" s="71">
        <f t="shared" si="0"/>
        <v>116</v>
      </c>
    </row>
    <row r="29" spans="1:6" s="3" customFormat="1" x14ac:dyDescent="0.25">
      <c r="A29" s="71">
        <f t="shared" si="1"/>
        <v>117</v>
      </c>
      <c r="B29" s="70" t="s">
        <v>12</v>
      </c>
      <c r="C29" s="4">
        <v>-529692.05792332767</v>
      </c>
      <c r="D29" s="3" t="s">
        <v>107</v>
      </c>
      <c r="E29" s="69"/>
      <c r="F29" s="71">
        <f t="shared" si="0"/>
        <v>117</v>
      </c>
    </row>
    <row r="30" spans="1:6" s="3" customFormat="1" hidden="1" outlineLevel="1" x14ac:dyDescent="0.25">
      <c r="A30" s="71">
        <f t="shared" si="1"/>
        <v>118</v>
      </c>
      <c r="B30" s="75" t="s">
        <v>59</v>
      </c>
      <c r="C30" s="6"/>
      <c r="D30" s="76"/>
      <c r="E30" s="77"/>
      <c r="F30" s="71">
        <f t="shared" si="0"/>
        <v>118</v>
      </c>
    </row>
    <row r="31" spans="1:6" s="3" customFormat="1" collapsed="1" x14ac:dyDescent="0.25">
      <c r="A31" s="71"/>
      <c r="B31" s="65"/>
      <c r="C31" s="65"/>
      <c r="D31" s="65"/>
      <c r="E31" s="65"/>
    </row>
    <row r="32" spans="1:6" s="3" customFormat="1" x14ac:dyDescent="0.25">
      <c r="C32" s="78"/>
    </row>
    <row r="33" spans="1:6" s="3" customFormat="1" x14ac:dyDescent="0.25">
      <c r="A33" s="79" t="s">
        <v>15</v>
      </c>
      <c r="B33" s="80"/>
      <c r="C33" s="81"/>
      <c r="D33" s="80"/>
      <c r="E33" s="82"/>
    </row>
    <row r="34" spans="1:6" s="3" customFormat="1" x14ac:dyDescent="0.25">
      <c r="A34" s="83"/>
      <c r="C34" s="78"/>
      <c r="D34" s="3" t="s">
        <v>105</v>
      </c>
    </row>
    <row r="35" spans="1:6" s="3" customFormat="1" x14ac:dyDescent="0.25">
      <c r="A35" s="83" t="s">
        <v>3</v>
      </c>
      <c r="B35" s="83" t="s">
        <v>4</v>
      </c>
      <c r="C35" s="84" t="s">
        <v>5</v>
      </c>
      <c r="D35" s="83" t="s">
        <v>6</v>
      </c>
      <c r="E35" s="83" t="s">
        <v>58</v>
      </c>
      <c r="F35" s="83" t="s">
        <v>3</v>
      </c>
    </row>
    <row r="36" spans="1:6" s="3" customFormat="1" x14ac:dyDescent="0.25">
      <c r="A36" s="71">
        <v>200</v>
      </c>
      <c r="B36" s="3" t="s">
        <v>7</v>
      </c>
      <c r="C36" s="4">
        <v>-4382281</v>
      </c>
      <c r="E36" s="85" t="s">
        <v>73</v>
      </c>
      <c r="F36" s="71">
        <f t="shared" ref="F36:F52" si="2">A36</f>
        <v>200</v>
      </c>
    </row>
    <row r="37" spans="1:6" s="3" customFormat="1" x14ac:dyDescent="0.25">
      <c r="A37" s="71">
        <f>A36+1</f>
        <v>201</v>
      </c>
      <c r="B37" s="3" t="s">
        <v>8</v>
      </c>
      <c r="C37" s="4">
        <v>0</v>
      </c>
      <c r="E37" s="85" t="s">
        <v>74</v>
      </c>
      <c r="F37" s="71">
        <f t="shared" si="2"/>
        <v>201</v>
      </c>
    </row>
    <row r="38" spans="1:6" s="3" customFormat="1" x14ac:dyDescent="0.25">
      <c r="A38" s="71">
        <f t="shared" ref="A38:A52" si="3">A37+1</f>
        <v>202</v>
      </c>
      <c r="B38" s="83" t="s">
        <v>16</v>
      </c>
      <c r="C38" s="86">
        <f>SUM(C36:C37)</f>
        <v>-4382281</v>
      </c>
      <c r="F38" s="71">
        <f t="shared" si="2"/>
        <v>202</v>
      </c>
    </row>
    <row r="39" spans="1:6" s="3" customFormat="1" x14ac:dyDescent="0.25">
      <c r="A39" s="71">
        <f t="shared" si="3"/>
        <v>203</v>
      </c>
      <c r="B39" s="87"/>
      <c r="C39" s="88"/>
      <c r="F39" s="71">
        <f t="shared" si="2"/>
        <v>203</v>
      </c>
    </row>
    <row r="40" spans="1:6" s="3" customFormat="1" x14ac:dyDescent="0.25">
      <c r="A40" s="71">
        <f t="shared" si="3"/>
        <v>204</v>
      </c>
      <c r="B40" s="83" t="s">
        <v>18</v>
      </c>
      <c r="C40" s="86">
        <f>C45</f>
        <v>12518435.138932271</v>
      </c>
      <c r="D40" s="83"/>
      <c r="E40" s="3" t="s">
        <v>65</v>
      </c>
      <c r="F40" s="71">
        <f t="shared" si="2"/>
        <v>204</v>
      </c>
    </row>
    <row r="41" spans="1:6" s="3" customFormat="1" x14ac:dyDescent="0.25">
      <c r="A41" s="71">
        <f t="shared" si="3"/>
        <v>205</v>
      </c>
      <c r="B41" s="83"/>
      <c r="C41" s="84"/>
      <c r="D41" s="83"/>
      <c r="F41" s="71">
        <f t="shared" si="2"/>
        <v>205</v>
      </c>
    </row>
    <row r="42" spans="1:6" s="3" customFormat="1" ht="15" thickBot="1" x14ac:dyDescent="0.3">
      <c r="A42" s="71">
        <f t="shared" si="3"/>
        <v>206</v>
      </c>
      <c r="B42" s="83" t="s">
        <v>19</v>
      </c>
      <c r="C42" s="89">
        <f>C38+C40</f>
        <v>8136154.1389322709</v>
      </c>
      <c r="D42" s="62"/>
      <c r="E42" s="3" t="s">
        <v>66</v>
      </c>
      <c r="F42" s="71">
        <f t="shared" si="2"/>
        <v>206</v>
      </c>
    </row>
    <row r="43" spans="1:6" s="3" customFormat="1" ht="15" thickTop="1" x14ac:dyDescent="0.25">
      <c r="A43" s="71">
        <f t="shared" si="3"/>
        <v>207</v>
      </c>
      <c r="B43" s="83"/>
      <c r="C43" s="84"/>
      <c r="F43" s="71">
        <f t="shared" si="2"/>
        <v>207</v>
      </c>
    </row>
    <row r="44" spans="1:6" s="3" customFormat="1" x14ac:dyDescent="0.25">
      <c r="A44" s="71">
        <f t="shared" si="3"/>
        <v>208</v>
      </c>
      <c r="B44" s="90" t="s">
        <v>10</v>
      </c>
      <c r="C44" s="64"/>
      <c r="D44" s="65"/>
      <c r="E44" s="66"/>
      <c r="F44" s="71">
        <f t="shared" si="2"/>
        <v>208</v>
      </c>
    </row>
    <row r="45" spans="1:6" s="3" customFormat="1" x14ac:dyDescent="0.25">
      <c r="A45" s="71">
        <f t="shared" si="3"/>
        <v>209</v>
      </c>
      <c r="B45" s="67" t="s">
        <v>61</v>
      </c>
      <c r="C45" s="68">
        <f>SUM(C46:C52)</f>
        <v>12518435.138932271</v>
      </c>
      <c r="D45" s="3" t="s">
        <v>62</v>
      </c>
      <c r="E45" s="69"/>
      <c r="F45" s="71">
        <f t="shared" si="2"/>
        <v>209</v>
      </c>
    </row>
    <row r="46" spans="1:6" s="3" customFormat="1" x14ac:dyDescent="0.25">
      <c r="A46" s="71">
        <f t="shared" si="3"/>
        <v>210</v>
      </c>
      <c r="B46" s="70" t="s">
        <v>108</v>
      </c>
      <c r="C46" s="4">
        <v>-52682.889999999985</v>
      </c>
      <c r="D46" s="3" t="s">
        <v>109</v>
      </c>
      <c r="E46" s="69"/>
      <c r="F46" s="71">
        <f t="shared" si="2"/>
        <v>210</v>
      </c>
    </row>
    <row r="47" spans="1:6" s="3" customFormat="1" x14ac:dyDescent="0.25">
      <c r="A47" s="71">
        <f t="shared" si="3"/>
        <v>211</v>
      </c>
      <c r="B47" s="123" t="s">
        <v>114</v>
      </c>
      <c r="C47" s="4">
        <v>13241476.57</v>
      </c>
      <c r="D47" s="3" t="s">
        <v>227</v>
      </c>
      <c r="E47" s="69"/>
      <c r="F47" s="71">
        <f t="shared" si="2"/>
        <v>211</v>
      </c>
    </row>
    <row r="48" spans="1:6" s="3" customFormat="1" x14ac:dyDescent="0.25">
      <c r="A48" s="71">
        <f t="shared" si="3"/>
        <v>212</v>
      </c>
      <c r="B48" s="114" t="s">
        <v>187</v>
      </c>
      <c r="C48" s="4">
        <v>-685625</v>
      </c>
      <c r="D48" s="3" t="s">
        <v>245</v>
      </c>
      <c r="E48" s="69"/>
      <c r="F48" s="71">
        <f t="shared" si="2"/>
        <v>212</v>
      </c>
    </row>
    <row r="49" spans="1:6" s="3" customFormat="1" x14ac:dyDescent="0.25">
      <c r="A49" s="71">
        <f t="shared" si="3"/>
        <v>213</v>
      </c>
      <c r="B49" s="115" t="s">
        <v>244</v>
      </c>
      <c r="C49" s="4">
        <v>-40314.76</v>
      </c>
      <c r="D49" s="3" t="s">
        <v>246</v>
      </c>
      <c r="E49" s="69"/>
      <c r="F49" s="71">
        <f t="shared" si="2"/>
        <v>213</v>
      </c>
    </row>
    <row r="50" spans="1:6" s="3" customFormat="1" x14ac:dyDescent="0.25">
      <c r="A50" s="71">
        <f t="shared" si="3"/>
        <v>214</v>
      </c>
      <c r="B50" s="70" t="s">
        <v>12</v>
      </c>
      <c r="C50" s="4">
        <v>55581.218932271753</v>
      </c>
      <c r="D50" s="3" t="s">
        <v>107</v>
      </c>
      <c r="E50" s="69"/>
      <c r="F50" s="71">
        <f t="shared" si="2"/>
        <v>214</v>
      </c>
    </row>
    <row r="51" spans="1:6" s="3" customFormat="1" hidden="1" outlineLevel="1" x14ac:dyDescent="0.25">
      <c r="A51" s="71" t="e">
        <f>#REF!+1</f>
        <v>#REF!</v>
      </c>
      <c r="B51" s="67" t="s">
        <v>59</v>
      </c>
      <c r="C51" s="74"/>
      <c r="E51" s="69"/>
      <c r="F51" s="71" t="e">
        <f t="shared" si="2"/>
        <v>#REF!</v>
      </c>
    </row>
    <row r="52" spans="1:6" s="3" customFormat="1" hidden="1" outlineLevel="1" x14ac:dyDescent="0.25">
      <c r="A52" s="71" t="e">
        <f t="shared" si="3"/>
        <v>#REF!</v>
      </c>
      <c r="B52" s="75" t="s">
        <v>59</v>
      </c>
      <c r="C52" s="6"/>
      <c r="D52" s="76"/>
      <c r="E52" s="77"/>
      <c r="F52" s="71" t="e">
        <f t="shared" si="2"/>
        <v>#REF!</v>
      </c>
    </row>
    <row r="53" spans="1:6" s="3" customFormat="1" collapsed="1" x14ac:dyDescent="0.25">
      <c r="A53" s="71"/>
      <c r="B53" s="65"/>
      <c r="C53" s="65"/>
      <c r="D53" s="65"/>
      <c r="E53" s="65"/>
      <c r="F53" s="71"/>
    </row>
    <row r="54" spans="1:6" s="3" customFormat="1" x14ac:dyDescent="0.25">
      <c r="B54" s="87"/>
      <c r="C54" s="78"/>
    </row>
    <row r="55" spans="1:6" s="3" customFormat="1" x14ac:dyDescent="0.25">
      <c r="A55" s="79" t="s">
        <v>20</v>
      </c>
      <c r="B55" s="80"/>
      <c r="C55" s="81"/>
      <c r="D55" s="80"/>
      <c r="E55" s="80"/>
    </row>
    <row r="56" spans="1:6" s="3" customFormat="1" x14ac:dyDescent="0.25">
      <c r="A56" s="83"/>
      <c r="C56" s="78"/>
      <c r="D56" s="3" t="s">
        <v>105</v>
      </c>
    </row>
    <row r="57" spans="1:6" s="3" customFormat="1" x14ac:dyDescent="0.25">
      <c r="A57" s="83" t="s">
        <v>3</v>
      </c>
      <c r="B57" s="83" t="s">
        <v>4</v>
      </c>
      <c r="C57" s="84" t="s">
        <v>5</v>
      </c>
      <c r="D57" s="83" t="s">
        <v>6</v>
      </c>
      <c r="E57" s="83" t="s">
        <v>58</v>
      </c>
      <c r="F57" s="83" t="s">
        <v>3</v>
      </c>
    </row>
    <row r="58" spans="1:6" s="3" customFormat="1" x14ac:dyDescent="0.25">
      <c r="A58" s="71">
        <v>300</v>
      </c>
      <c r="B58" s="3" t="s">
        <v>7</v>
      </c>
      <c r="C58" s="4">
        <v>-48256354</v>
      </c>
      <c r="D58" s="91"/>
      <c r="E58" s="85" t="s">
        <v>75</v>
      </c>
      <c r="F58" s="71">
        <f t="shared" ref="F58:F69" si="4">A58</f>
        <v>300</v>
      </c>
    </row>
    <row r="59" spans="1:6" s="3" customFormat="1" x14ac:dyDescent="0.25">
      <c r="A59" s="71">
        <v>301</v>
      </c>
      <c r="B59" s="3" t="s">
        <v>8</v>
      </c>
      <c r="C59" s="4">
        <v>0</v>
      </c>
      <c r="E59" s="85" t="s">
        <v>76</v>
      </c>
      <c r="F59" s="71">
        <f t="shared" si="4"/>
        <v>301</v>
      </c>
    </row>
    <row r="60" spans="1:6" s="3" customFormat="1" x14ac:dyDescent="0.25">
      <c r="A60" s="71">
        <v>302</v>
      </c>
      <c r="B60" s="83" t="s">
        <v>21</v>
      </c>
      <c r="C60" s="86">
        <f>SUM(C58:C59)</f>
        <v>-48256354</v>
      </c>
      <c r="F60" s="71">
        <f t="shared" si="4"/>
        <v>302</v>
      </c>
    </row>
    <row r="61" spans="1:6" s="3" customFormat="1" x14ac:dyDescent="0.25">
      <c r="A61" s="71">
        <v>303</v>
      </c>
      <c r="B61" s="87"/>
      <c r="C61" s="88"/>
      <c r="F61" s="71">
        <f t="shared" si="4"/>
        <v>303</v>
      </c>
    </row>
    <row r="62" spans="1:6" s="3" customFormat="1" x14ac:dyDescent="0.25">
      <c r="A62" s="71">
        <v>304</v>
      </c>
      <c r="B62" s="83" t="s">
        <v>24</v>
      </c>
      <c r="C62" s="86">
        <f>C67</f>
        <v>0</v>
      </c>
      <c r="D62" s="83"/>
      <c r="E62" s="3" t="s">
        <v>67</v>
      </c>
      <c r="F62" s="71">
        <f t="shared" si="4"/>
        <v>304</v>
      </c>
    </row>
    <row r="63" spans="1:6" s="3" customFormat="1" x14ac:dyDescent="0.25">
      <c r="A63" s="71">
        <v>305</v>
      </c>
      <c r="C63" s="78"/>
      <c r="F63" s="71">
        <f t="shared" si="4"/>
        <v>305</v>
      </c>
    </row>
    <row r="64" spans="1:6" s="3" customFormat="1" ht="15" thickBot="1" x14ac:dyDescent="0.3">
      <c r="A64" s="71">
        <v>306</v>
      </c>
      <c r="B64" s="83" t="s">
        <v>25</v>
      </c>
      <c r="C64" s="89">
        <f>C60+C62</f>
        <v>-48256354</v>
      </c>
      <c r="E64" s="3" t="s">
        <v>68</v>
      </c>
      <c r="F64" s="71">
        <f t="shared" si="4"/>
        <v>306</v>
      </c>
    </row>
    <row r="65" spans="1:6" s="3" customFormat="1" ht="15" thickTop="1" x14ac:dyDescent="0.25">
      <c r="A65" s="71">
        <v>307</v>
      </c>
      <c r="B65" s="83"/>
      <c r="C65" s="84"/>
      <c r="F65" s="71">
        <f t="shared" si="4"/>
        <v>307</v>
      </c>
    </row>
    <row r="66" spans="1:6" s="3" customFormat="1" x14ac:dyDescent="0.25">
      <c r="A66" s="71">
        <v>308</v>
      </c>
      <c r="B66" s="90" t="s">
        <v>10</v>
      </c>
      <c r="C66" s="64"/>
      <c r="D66" s="65"/>
      <c r="E66" s="66"/>
      <c r="F66" s="71">
        <f t="shared" si="4"/>
        <v>308</v>
      </c>
    </row>
    <row r="67" spans="1:6" s="3" customFormat="1" x14ac:dyDescent="0.25">
      <c r="A67" s="71">
        <f>A66+1</f>
        <v>309</v>
      </c>
      <c r="B67" s="67" t="s">
        <v>61</v>
      </c>
      <c r="C67" s="68">
        <f>SUM(C68:C69)</f>
        <v>0</v>
      </c>
      <c r="D67" s="3" t="s">
        <v>62</v>
      </c>
      <c r="E67" s="69"/>
      <c r="F67" s="71">
        <f t="shared" si="4"/>
        <v>309</v>
      </c>
    </row>
    <row r="68" spans="1:6" s="3" customFormat="1" x14ac:dyDescent="0.25">
      <c r="A68" s="71">
        <f t="shared" ref="A68:A69" si="5">A67+1</f>
        <v>310</v>
      </c>
      <c r="B68" s="92" t="s">
        <v>22</v>
      </c>
      <c r="C68" s="4"/>
      <c r="D68" s="3" t="s">
        <v>127</v>
      </c>
      <c r="E68" s="69"/>
      <c r="F68" s="71">
        <f t="shared" si="4"/>
        <v>310</v>
      </c>
    </row>
    <row r="69" spans="1:6" s="3" customFormat="1" x14ac:dyDescent="0.25">
      <c r="A69" s="71">
        <f t="shared" si="5"/>
        <v>311</v>
      </c>
      <c r="B69" s="92" t="s">
        <v>23</v>
      </c>
      <c r="C69" s="4"/>
      <c r="D69" s="3" t="s">
        <v>128</v>
      </c>
      <c r="E69" s="69"/>
      <c r="F69" s="71">
        <f t="shared" si="4"/>
        <v>311</v>
      </c>
    </row>
    <row r="70" spans="1:6" s="3" customFormat="1" x14ac:dyDescent="0.25">
      <c r="A70" s="71"/>
      <c r="B70" s="65"/>
      <c r="C70" s="65"/>
      <c r="D70" s="65"/>
      <c r="E70" s="65"/>
    </row>
    <row r="71" spans="1:6" s="3" customFormat="1" x14ac:dyDescent="0.25">
      <c r="C71" s="78"/>
    </row>
    <row r="72" spans="1:6" s="3" customFormat="1" x14ac:dyDescent="0.25">
      <c r="A72" s="79" t="s">
        <v>26</v>
      </c>
      <c r="B72" s="80"/>
      <c r="C72" s="81"/>
      <c r="D72" s="80"/>
      <c r="E72" s="80"/>
    </row>
    <row r="73" spans="1:6" s="3" customFormat="1" x14ac:dyDescent="0.25">
      <c r="A73" s="83"/>
      <c r="C73" s="78"/>
      <c r="D73" s="3" t="s">
        <v>105</v>
      </c>
    </row>
    <row r="74" spans="1:6" s="3" customFormat="1" x14ac:dyDescent="0.25">
      <c r="A74" s="83" t="s">
        <v>3</v>
      </c>
      <c r="B74" s="83" t="s">
        <v>4</v>
      </c>
      <c r="C74" s="84" t="s">
        <v>5</v>
      </c>
      <c r="D74" s="83" t="s">
        <v>6</v>
      </c>
      <c r="E74" s="83" t="s">
        <v>58</v>
      </c>
      <c r="F74" s="83" t="s">
        <v>3</v>
      </c>
    </row>
    <row r="75" spans="1:6" s="3" customFormat="1" x14ac:dyDescent="0.25">
      <c r="A75" s="71">
        <v>400</v>
      </c>
      <c r="B75" s="3" t="s">
        <v>7</v>
      </c>
      <c r="C75" s="4">
        <v>384641501</v>
      </c>
      <c r="E75" s="85" t="s">
        <v>77</v>
      </c>
      <c r="F75" s="71">
        <f t="shared" ref="F75:F106" si="6">A75</f>
        <v>400</v>
      </c>
    </row>
    <row r="76" spans="1:6" s="3" customFormat="1" x14ac:dyDescent="0.25">
      <c r="A76" s="71">
        <v>401</v>
      </c>
      <c r="B76" s="3" t="s">
        <v>8</v>
      </c>
      <c r="C76" s="4">
        <v>0</v>
      </c>
      <c r="E76" s="85" t="s">
        <v>78</v>
      </c>
      <c r="F76" s="71">
        <f t="shared" si="6"/>
        <v>401</v>
      </c>
    </row>
    <row r="77" spans="1:6" s="3" customFormat="1" x14ac:dyDescent="0.25">
      <c r="A77" s="71">
        <v>402</v>
      </c>
      <c r="B77" s="83" t="s">
        <v>27</v>
      </c>
      <c r="C77" s="86">
        <f>SUM(C75:C76)</f>
        <v>384641501</v>
      </c>
      <c r="F77" s="71">
        <f t="shared" si="6"/>
        <v>402</v>
      </c>
    </row>
    <row r="78" spans="1:6" s="3" customFormat="1" x14ac:dyDescent="0.25">
      <c r="A78" s="71">
        <v>403</v>
      </c>
      <c r="B78" s="87"/>
      <c r="C78" s="88"/>
      <c r="F78" s="71">
        <f t="shared" si="6"/>
        <v>403</v>
      </c>
    </row>
    <row r="79" spans="1:6" s="3" customFormat="1" x14ac:dyDescent="0.25">
      <c r="A79" s="71">
        <v>404</v>
      </c>
      <c r="B79" s="83" t="s">
        <v>28</v>
      </c>
      <c r="C79" s="86">
        <f>C84</f>
        <v>-86354969.009141579</v>
      </c>
      <c r="D79" s="83"/>
      <c r="E79" s="3" t="s">
        <v>69</v>
      </c>
      <c r="F79" s="71">
        <f t="shared" si="6"/>
        <v>404</v>
      </c>
    </row>
    <row r="80" spans="1:6" s="3" customFormat="1" x14ac:dyDescent="0.25">
      <c r="A80" s="71">
        <v>405</v>
      </c>
      <c r="C80" s="78"/>
      <c r="F80" s="71">
        <f t="shared" si="6"/>
        <v>405</v>
      </c>
    </row>
    <row r="81" spans="1:6" s="3" customFormat="1" ht="15" thickBot="1" x14ac:dyDescent="0.3">
      <c r="A81" s="71">
        <v>406</v>
      </c>
      <c r="B81" s="83" t="s">
        <v>29</v>
      </c>
      <c r="C81" s="89">
        <f>C79+C77</f>
        <v>298286531.99085844</v>
      </c>
      <c r="E81" s="3" t="s">
        <v>70</v>
      </c>
      <c r="F81" s="71">
        <f t="shared" si="6"/>
        <v>406</v>
      </c>
    </row>
    <row r="82" spans="1:6" s="3" customFormat="1" ht="15" thickTop="1" x14ac:dyDescent="0.25">
      <c r="A82" s="71">
        <v>407</v>
      </c>
      <c r="B82" s="83"/>
      <c r="C82" s="84"/>
      <c r="F82" s="71">
        <f t="shared" si="6"/>
        <v>407</v>
      </c>
    </row>
    <row r="83" spans="1:6" s="3" customFormat="1" x14ac:dyDescent="0.25">
      <c r="A83" s="71">
        <v>408</v>
      </c>
      <c r="B83" s="90" t="s">
        <v>10</v>
      </c>
      <c r="C83" s="64" t="s">
        <v>194</v>
      </c>
      <c r="D83" s="65"/>
      <c r="E83" s="66"/>
      <c r="F83" s="71">
        <f t="shared" si="6"/>
        <v>408</v>
      </c>
    </row>
    <row r="84" spans="1:6" s="3" customFormat="1" x14ac:dyDescent="0.25">
      <c r="A84" s="71">
        <v>409</v>
      </c>
      <c r="B84" s="67" t="s">
        <v>61</v>
      </c>
      <c r="C84" s="68">
        <f>SUM(C85:C106)</f>
        <v>-86354969.009141579</v>
      </c>
      <c r="D84" s="3" t="s">
        <v>62</v>
      </c>
      <c r="E84" s="69"/>
      <c r="F84" s="71">
        <f t="shared" si="6"/>
        <v>409</v>
      </c>
    </row>
    <row r="85" spans="1:6" s="3" customFormat="1" ht="28.8" x14ac:dyDescent="0.25">
      <c r="A85" s="71">
        <f>A84+1</f>
        <v>410</v>
      </c>
      <c r="B85" s="73" t="s">
        <v>187</v>
      </c>
      <c r="C85" s="4">
        <v>-21922280.089999996</v>
      </c>
      <c r="D85" s="72" t="s">
        <v>195</v>
      </c>
      <c r="E85" s="69"/>
      <c r="F85" s="71">
        <f t="shared" si="6"/>
        <v>410</v>
      </c>
    </row>
    <row r="86" spans="1:6" s="3" customFormat="1" x14ac:dyDescent="0.25">
      <c r="A86" s="71">
        <f t="shared" ref="A86:A104" si="7">A85+1</f>
        <v>411</v>
      </c>
      <c r="B86" s="73" t="s">
        <v>185</v>
      </c>
      <c r="C86" s="4">
        <v>-2901111.86</v>
      </c>
      <c r="D86" s="72" t="s">
        <v>199</v>
      </c>
      <c r="E86" s="69"/>
      <c r="F86" s="71">
        <f t="shared" si="6"/>
        <v>411</v>
      </c>
    </row>
    <row r="87" spans="1:6" s="3" customFormat="1" x14ac:dyDescent="0.25">
      <c r="A87" s="71">
        <f t="shared" si="7"/>
        <v>412</v>
      </c>
      <c r="B87" s="73" t="s">
        <v>185</v>
      </c>
      <c r="C87" s="4">
        <v>-596308.03</v>
      </c>
      <c r="D87" s="72" t="s">
        <v>197</v>
      </c>
      <c r="E87" s="94"/>
      <c r="F87" s="71">
        <f t="shared" si="6"/>
        <v>412</v>
      </c>
    </row>
    <row r="88" spans="1:6" s="3" customFormat="1" x14ac:dyDescent="0.25">
      <c r="A88" s="71">
        <f t="shared" si="7"/>
        <v>413</v>
      </c>
      <c r="B88" s="73" t="s">
        <v>185</v>
      </c>
      <c r="C88" s="4">
        <v>2628.41</v>
      </c>
      <c r="D88" s="72" t="s">
        <v>186</v>
      </c>
      <c r="E88" s="94"/>
      <c r="F88" s="71">
        <f t="shared" si="6"/>
        <v>413</v>
      </c>
    </row>
    <row r="89" spans="1:6" s="3" customFormat="1" ht="57.6" x14ac:dyDescent="0.25">
      <c r="A89" s="71">
        <f t="shared" si="7"/>
        <v>414</v>
      </c>
      <c r="B89" s="73" t="s">
        <v>185</v>
      </c>
      <c r="C89" s="4">
        <v>-53163486.619999997</v>
      </c>
      <c r="D89" s="72" t="s">
        <v>251</v>
      </c>
      <c r="E89" s="94"/>
      <c r="F89" s="71">
        <f t="shared" si="6"/>
        <v>414</v>
      </c>
    </row>
    <row r="90" spans="1:6" s="3" customFormat="1" ht="43.2" x14ac:dyDescent="0.25">
      <c r="A90" s="71">
        <f t="shared" si="7"/>
        <v>415</v>
      </c>
      <c r="B90" s="73" t="s">
        <v>218</v>
      </c>
      <c r="C90" s="4">
        <v>-12771818.02</v>
      </c>
      <c r="D90" s="72" t="s">
        <v>247</v>
      </c>
      <c r="E90" s="69"/>
      <c r="F90" s="71">
        <f t="shared" si="6"/>
        <v>415</v>
      </c>
    </row>
    <row r="91" spans="1:6" s="3" customFormat="1" ht="144" x14ac:dyDescent="0.25">
      <c r="A91" s="71">
        <f t="shared" si="7"/>
        <v>416</v>
      </c>
      <c r="B91" s="73" t="s">
        <v>219</v>
      </c>
      <c r="C91" s="4">
        <v>-13927803.960000001</v>
      </c>
      <c r="D91" s="72" t="s">
        <v>221</v>
      </c>
      <c r="E91" s="69"/>
      <c r="F91" s="71">
        <f t="shared" si="6"/>
        <v>416</v>
      </c>
    </row>
    <row r="92" spans="1:6" s="3" customFormat="1" x14ac:dyDescent="0.25">
      <c r="A92" s="71">
        <f t="shared" si="7"/>
        <v>417</v>
      </c>
      <c r="B92" s="73" t="s">
        <v>184</v>
      </c>
      <c r="C92" s="4">
        <v>-14289.94</v>
      </c>
      <c r="D92" s="72" t="s">
        <v>198</v>
      </c>
      <c r="E92" s="69"/>
      <c r="F92" s="71">
        <f t="shared" si="6"/>
        <v>417</v>
      </c>
    </row>
    <row r="93" spans="1:6" s="3" customFormat="1" ht="48.75" customHeight="1" x14ac:dyDescent="0.25">
      <c r="A93" s="71">
        <f t="shared" si="7"/>
        <v>418</v>
      </c>
      <c r="B93" s="99" t="s">
        <v>200</v>
      </c>
      <c r="C93" s="4">
        <v>42131101.25</v>
      </c>
      <c r="D93" s="72" t="s">
        <v>248</v>
      </c>
      <c r="E93" s="69"/>
      <c r="F93" s="71">
        <f t="shared" si="6"/>
        <v>418</v>
      </c>
    </row>
    <row r="94" spans="1:6" s="3" customFormat="1" ht="57.6" x14ac:dyDescent="0.25">
      <c r="A94" s="71">
        <f t="shared" si="7"/>
        <v>419</v>
      </c>
      <c r="B94" s="99" t="s">
        <v>207</v>
      </c>
      <c r="C94" s="4">
        <v>-7859.7787499999995</v>
      </c>
      <c r="D94" s="72" t="s">
        <v>208</v>
      </c>
      <c r="E94" s="69"/>
      <c r="F94" s="71">
        <f t="shared" si="6"/>
        <v>419</v>
      </c>
    </row>
    <row r="95" spans="1:6" s="3" customFormat="1" x14ac:dyDescent="0.25">
      <c r="A95" s="71">
        <f>A94+1</f>
        <v>420</v>
      </c>
      <c r="B95" s="95" t="s">
        <v>206</v>
      </c>
      <c r="C95" s="4">
        <v>-189964.99112908644</v>
      </c>
      <c r="D95" s="3" t="s">
        <v>106</v>
      </c>
      <c r="E95" s="69"/>
      <c r="F95" s="71">
        <f t="shared" si="6"/>
        <v>420</v>
      </c>
    </row>
    <row r="96" spans="1:6" s="3" customFormat="1" x14ac:dyDescent="0.25">
      <c r="A96" s="71">
        <f t="shared" si="7"/>
        <v>421</v>
      </c>
      <c r="B96" s="73" t="s">
        <v>188</v>
      </c>
      <c r="C96" s="4">
        <v>-63524.840118398686</v>
      </c>
      <c r="D96" s="72" t="s">
        <v>197</v>
      </c>
      <c r="E96" s="69"/>
      <c r="F96" s="71">
        <f t="shared" si="6"/>
        <v>421</v>
      </c>
    </row>
    <row r="97" spans="1:6" s="3" customFormat="1" ht="28.8" x14ac:dyDescent="0.25">
      <c r="A97" s="71">
        <f t="shared" si="7"/>
        <v>422</v>
      </c>
      <c r="B97" s="73" t="s">
        <v>189</v>
      </c>
      <c r="C97" s="4">
        <v>-10394996.900652388</v>
      </c>
      <c r="D97" s="72" t="s">
        <v>195</v>
      </c>
      <c r="E97" s="69"/>
      <c r="F97" s="71">
        <f t="shared" si="6"/>
        <v>422</v>
      </c>
    </row>
    <row r="98" spans="1:6" s="3" customFormat="1" x14ac:dyDescent="0.25">
      <c r="A98" s="71">
        <f t="shared" si="7"/>
        <v>423</v>
      </c>
      <c r="B98" s="67" t="s">
        <v>190</v>
      </c>
      <c r="C98" s="4">
        <v>-4264709.3080926361</v>
      </c>
      <c r="D98" s="3" t="s">
        <v>191</v>
      </c>
      <c r="E98" s="69"/>
      <c r="F98" s="71">
        <f t="shared" si="6"/>
        <v>423</v>
      </c>
    </row>
    <row r="99" spans="1:6" s="3" customFormat="1" x14ac:dyDescent="0.25">
      <c r="A99" s="71">
        <f t="shared" si="7"/>
        <v>424</v>
      </c>
      <c r="B99" s="123" t="s">
        <v>192</v>
      </c>
      <c r="C99" s="4">
        <v>-4206188.3747420795</v>
      </c>
      <c r="D99" s="3" t="s">
        <v>225</v>
      </c>
      <c r="E99" s="69"/>
      <c r="F99" s="71">
        <f t="shared" si="6"/>
        <v>424</v>
      </c>
    </row>
    <row r="100" spans="1:6" s="3" customFormat="1" ht="28.8" x14ac:dyDescent="0.25">
      <c r="A100" s="71">
        <f>A99+1</f>
        <v>425</v>
      </c>
      <c r="B100" s="123" t="s">
        <v>193</v>
      </c>
      <c r="C100" s="4">
        <v>-3926769.4260141826</v>
      </c>
      <c r="D100" s="72" t="s">
        <v>250</v>
      </c>
      <c r="E100" s="69"/>
      <c r="F100" s="71">
        <f t="shared" si="6"/>
        <v>425</v>
      </c>
    </row>
    <row r="101" spans="1:6" s="3" customFormat="1" ht="57.6" x14ac:dyDescent="0.25">
      <c r="A101" s="71">
        <f t="shared" si="7"/>
        <v>426</v>
      </c>
      <c r="B101" s="67" t="s">
        <v>209</v>
      </c>
      <c r="C101" s="4">
        <v>113548.76337081827</v>
      </c>
      <c r="D101" s="72" t="s">
        <v>229</v>
      </c>
      <c r="E101" s="69"/>
      <c r="F101" s="71">
        <f t="shared" si="6"/>
        <v>426</v>
      </c>
    </row>
    <row r="102" spans="1:6" s="3" customFormat="1" ht="28.8" x14ac:dyDescent="0.25">
      <c r="A102" s="71">
        <f t="shared" si="7"/>
        <v>427</v>
      </c>
      <c r="B102" s="67" t="s">
        <v>249</v>
      </c>
      <c r="C102" s="4">
        <v>854601.52769999998</v>
      </c>
      <c r="D102" s="72" t="s">
        <v>254</v>
      </c>
      <c r="E102" s="69"/>
      <c r="F102" s="71">
        <f t="shared" si="6"/>
        <v>427</v>
      </c>
    </row>
    <row r="103" spans="1:6" s="3" customFormat="1" x14ac:dyDescent="0.25">
      <c r="A103" s="71">
        <f t="shared" si="7"/>
        <v>428</v>
      </c>
      <c r="B103" s="70" t="s">
        <v>108</v>
      </c>
      <c r="C103" s="4">
        <v>-1060186.7400000002</v>
      </c>
      <c r="D103" s="3" t="s">
        <v>109</v>
      </c>
      <c r="E103" s="69"/>
      <c r="F103" s="71">
        <f t="shared" si="6"/>
        <v>428</v>
      </c>
    </row>
    <row r="104" spans="1:6" s="3" customFormat="1" x14ac:dyDescent="0.25">
      <c r="A104" s="71">
        <f t="shared" si="7"/>
        <v>429</v>
      </c>
      <c r="B104" s="70" t="s">
        <v>12</v>
      </c>
      <c r="C104" s="4">
        <v>-45550.080713637202</v>
      </c>
      <c r="D104" s="3" t="s">
        <v>107</v>
      </c>
      <c r="E104" s="94"/>
      <c r="F104" s="71">
        <f t="shared" si="6"/>
        <v>429</v>
      </c>
    </row>
    <row r="105" spans="1:6" s="3" customFormat="1" hidden="1" outlineLevel="1" x14ac:dyDescent="0.25">
      <c r="A105" s="71">
        <f>A101+1</f>
        <v>427</v>
      </c>
      <c r="B105" s="70" t="s">
        <v>59</v>
      </c>
      <c r="C105" s="74"/>
      <c r="D105" s="72"/>
      <c r="E105" s="69"/>
      <c r="F105" s="71">
        <f t="shared" si="6"/>
        <v>427</v>
      </c>
    </row>
    <row r="106" spans="1:6" s="3" customFormat="1" hidden="1" outlineLevel="1" x14ac:dyDescent="0.25">
      <c r="A106" s="71">
        <f t="shared" ref="A106" si="8">A105+1</f>
        <v>428</v>
      </c>
      <c r="B106" s="96" t="s">
        <v>59</v>
      </c>
      <c r="C106" s="6"/>
      <c r="D106" s="97"/>
      <c r="E106" s="77"/>
      <c r="F106" s="71">
        <f t="shared" si="6"/>
        <v>428</v>
      </c>
    </row>
    <row r="107" spans="1:6" s="3" customFormat="1" collapsed="1" x14ac:dyDescent="0.25">
      <c r="A107" s="71"/>
      <c r="B107" s="65"/>
      <c r="C107" s="65"/>
      <c r="D107" s="65"/>
      <c r="E107" s="65"/>
    </row>
    <row r="108" spans="1:6" s="3" customFormat="1" x14ac:dyDescent="0.25">
      <c r="C108" s="78"/>
    </row>
    <row r="109" spans="1:6" s="3" customFormat="1" x14ac:dyDescent="0.25">
      <c r="A109" s="79" t="s">
        <v>30</v>
      </c>
      <c r="B109" s="80"/>
      <c r="C109" s="81"/>
      <c r="D109" s="80"/>
      <c r="E109" s="80"/>
    </row>
    <row r="110" spans="1:6" s="3" customFormat="1" x14ac:dyDescent="0.25">
      <c r="A110" s="83"/>
      <c r="C110" s="78"/>
      <c r="D110" s="3" t="s">
        <v>105</v>
      </c>
    </row>
    <row r="111" spans="1:6" s="3" customFormat="1" x14ac:dyDescent="0.25">
      <c r="A111" s="83" t="s">
        <v>3</v>
      </c>
      <c r="B111" s="83" t="s">
        <v>4</v>
      </c>
      <c r="C111" s="84" t="s">
        <v>5</v>
      </c>
      <c r="D111" s="83" t="s">
        <v>6</v>
      </c>
      <c r="E111" s="83" t="s">
        <v>58</v>
      </c>
      <c r="F111" s="83" t="s">
        <v>3</v>
      </c>
    </row>
    <row r="112" spans="1:6" s="3" customFormat="1" x14ac:dyDescent="0.25">
      <c r="A112" s="71">
        <v>500</v>
      </c>
      <c r="B112" s="3" t="s">
        <v>7</v>
      </c>
      <c r="C112" s="4">
        <v>24399551</v>
      </c>
      <c r="E112" s="85" t="s">
        <v>79</v>
      </c>
      <c r="F112" s="71">
        <f t="shared" ref="F112:F122" si="9">A112</f>
        <v>500</v>
      </c>
    </row>
    <row r="113" spans="1:6" s="3" customFormat="1" x14ac:dyDescent="0.25">
      <c r="A113" s="71">
        <f>A112+1</f>
        <v>501</v>
      </c>
      <c r="B113" s="3" t="s">
        <v>8</v>
      </c>
      <c r="C113" s="4">
        <v>0</v>
      </c>
      <c r="E113" s="85" t="s">
        <v>80</v>
      </c>
      <c r="F113" s="71">
        <f t="shared" si="9"/>
        <v>501</v>
      </c>
    </row>
    <row r="114" spans="1:6" s="3" customFormat="1" x14ac:dyDescent="0.25">
      <c r="A114" s="71">
        <f t="shared" ref="A114:A122" si="10">A113+1</f>
        <v>502</v>
      </c>
      <c r="B114" s="83" t="s">
        <v>31</v>
      </c>
      <c r="C114" s="86">
        <f>SUM(C112:C113)</f>
        <v>24399551</v>
      </c>
      <c r="F114" s="71">
        <f t="shared" si="9"/>
        <v>502</v>
      </c>
    </row>
    <row r="115" spans="1:6" s="3" customFormat="1" x14ac:dyDescent="0.25">
      <c r="A115" s="71">
        <f t="shared" si="10"/>
        <v>503</v>
      </c>
      <c r="B115" s="87"/>
      <c r="C115" s="88"/>
      <c r="F115" s="71">
        <f t="shared" si="9"/>
        <v>503</v>
      </c>
    </row>
    <row r="116" spans="1:6" s="3" customFormat="1" x14ac:dyDescent="0.25">
      <c r="A116" s="71">
        <f t="shared" si="10"/>
        <v>504</v>
      </c>
      <c r="B116" s="83" t="s">
        <v>33</v>
      </c>
      <c r="C116" s="86">
        <f>C121</f>
        <v>-1227310.18</v>
      </c>
      <c r="D116" s="83"/>
      <c r="E116" s="3" t="s">
        <v>89</v>
      </c>
      <c r="F116" s="71">
        <f t="shared" si="9"/>
        <v>504</v>
      </c>
    </row>
    <row r="117" spans="1:6" s="3" customFormat="1" x14ac:dyDescent="0.25">
      <c r="A117" s="71">
        <f t="shared" si="10"/>
        <v>505</v>
      </c>
      <c r="C117" s="78"/>
      <c r="F117" s="71">
        <f t="shared" si="9"/>
        <v>505</v>
      </c>
    </row>
    <row r="118" spans="1:6" s="3" customFormat="1" ht="15" thickBot="1" x14ac:dyDescent="0.3">
      <c r="A118" s="71">
        <f t="shared" si="10"/>
        <v>506</v>
      </c>
      <c r="B118" s="83" t="s">
        <v>34</v>
      </c>
      <c r="C118" s="89">
        <f>C114+C116</f>
        <v>23172240.82</v>
      </c>
      <c r="E118" s="3" t="s">
        <v>90</v>
      </c>
      <c r="F118" s="71">
        <f t="shared" si="9"/>
        <v>506</v>
      </c>
    </row>
    <row r="119" spans="1:6" s="3" customFormat="1" ht="15" thickTop="1" x14ac:dyDescent="0.25">
      <c r="A119" s="71">
        <f t="shared" si="10"/>
        <v>507</v>
      </c>
      <c r="B119" s="83"/>
      <c r="C119" s="84"/>
      <c r="F119" s="71">
        <f t="shared" si="9"/>
        <v>507</v>
      </c>
    </row>
    <row r="120" spans="1:6" s="3" customFormat="1" x14ac:dyDescent="0.25">
      <c r="A120" s="71">
        <f t="shared" si="10"/>
        <v>508</v>
      </c>
      <c r="B120" s="90" t="s">
        <v>10</v>
      </c>
      <c r="C120" s="64"/>
      <c r="D120" s="98"/>
      <c r="E120" s="66"/>
      <c r="F120" s="71">
        <f t="shared" si="9"/>
        <v>508</v>
      </c>
    </row>
    <row r="121" spans="1:6" s="3" customFormat="1" x14ac:dyDescent="0.25">
      <c r="A121" s="71">
        <f t="shared" si="10"/>
        <v>509</v>
      </c>
      <c r="B121" s="67" t="s">
        <v>61</v>
      </c>
      <c r="C121" s="68">
        <f>SUM(C122:C122)</f>
        <v>-1227310.18</v>
      </c>
      <c r="D121" s="3" t="s">
        <v>62</v>
      </c>
      <c r="E121" s="69"/>
      <c r="F121" s="71">
        <f t="shared" si="9"/>
        <v>509</v>
      </c>
    </row>
    <row r="122" spans="1:6" s="3" customFormat="1" ht="57.6" x14ac:dyDescent="0.25">
      <c r="A122" s="71">
        <f t="shared" si="10"/>
        <v>510</v>
      </c>
      <c r="B122" s="75" t="s">
        <v>32</v>
      </c>
      <c r="C122" s="6">
        <v>-1227310.18</v>
      </c>
      <c r="D122" s="97" t="s">
        <v>230</v>
      </c>
      <c r="E122" s="77"/>
      <c r="F122" s="71">
        <f t="shared" si="9"/>
        <v>510</v>
      </c>
    </row>
    <row r="123" spans="1:6" s="3" customFormat="1" x14ac:dyDescent="0.25">
      <c r="B123" s="65"/>
      <c r="C123" s="65"/>
      <c r="D123" s="65"/>
      <c r="E123" s="65"/>
    </row>
    <row r="124" spans="1:6" s="3" customFormat="1" x14ac:dyDescent="0.25">
      <c r="C124" s="78"/>
    </row>
    <row r="125" spans="1:6" s="3" customFormat="1" x14ac:dyDescent="0.25">
      <c r="A125" s="79" t="s">
        <v>35</v>
      </c>
      <c r="B125" s="80"/>
      <c r="C125" s="81"/>
      <c r="D125" s="80"/>
      <c r="E125" s="80"/>
    </row>
    <row r="126" spans="1:6" s="3" customFormat="1" x14ac:dyDescent="0.25">
      <c r="A126" s="83"/>
      <c r="C126" s="78"/>
      <c r="D126" s="3" t="s">
        <v>105</v>
      </c>
    </row>
    <row r="127" spans="1:6" s="3" customFormat="1" x14ac:dyDescent="0.25">
      <c r="A127" s="83" t="s">
        <v>3</v>
      </c>
      <c r="B127" s="83" t="s">
        <v>4</v>
      </c>
      <c r="C127" s="84" t="s">
        <v>5</v>
      </c>
      <c r="D127" s="83" t="s">
        <v>6</v>
      </c>
      <c r="E127" s="83" t="s">
        <v>58</v>
      </c>
      <c r="F127" s="83" t="s">
        <v>3</v>
      </c>
    </row>
    <row r="128" spans="1:6" s="3" customFormat="1" x14ac:dyDescent="0.25">
      <c r="A128" s="71">
        <v>600</v>
      </c>
      <c r="B128" s="3" t="s">
        <v>7</v>
      </c>
      <c r="C128" s="4">
        <v>2092782382</v>
      </c>
      <c r="E128" s="85" t="s">
        <v>81</v>
      </c>
      <c r="F128" s="71">
        <f t="shared" ref="F128:F149" si="11">A128</f>
        <v>600</v>
      </c>
    </row>
    <row r="129" spans="1:6" s="3" customFormat="1" x14ac:dyDescent="0.25">
      <c r="A129" s="71">
        <f>A128+1</f>
        <v>601</v>
      </c>
      <c r="B129" s="3" t="s">
        <v>8</v>
      </c>
      <c r="C129" s="4">
        <v>0</v>
      </c>
      <c r="E129" s="85" t="s">
        <v>82</v>
      </c>
      <c r="F129" s="71">
        <f t="shared" si="11"/>
        <v>601</v>
      </c>
    </row>
    <row r="130" spans="1:6" s="3" customFormat="1" x14ac:dyDescent="0.25">
      <c r="A130" s="71">
        <f t="shared" ref="A130:A149" si="12">A129+1</f>
        <v>602</v>
      </c>
      <c r="B130" s="83" t="s">
        <v>36</v>
      </c>
      <c r="C130" s="86">
        <f>SUM(C128:C129)</f>
        <v>2092782382</v>
      </c>
      <c r="F130" s="71">
        <f t="shared" si="11"/>
        <v>602</v>
      </c>
    </row>
    <row r="131" spans="1:6" s="3" customFormat="1" x14ac:dyDescent="0.25">
      <c r="A131" s="71">
        <f t="shared" si="12"/>
        <v>603</v>
      </c>
      <c r="B131" s="87"/>
      <c r="C131" s="88"/>
      <c r="F131" s="71">
        <f t="shared" si="11"/>
        <v>603</v>
      </c>
    </row>
    <row r="132" spans="1:6" s="3" customFormat="1" x14ac:dyDescent="0.25">
      <c r="A132" s="71">
        <f t="shared" si="12"/>
        <v>604</v>
      </c>
      <c r="B132" s="83" t="s">
        <v>39</v>
      </c>
      <c r="C132" s="86">
        <f>C137</f>
        <v>-1895768755.6299999</v>
      </c>
      <c r="D132" s="83"/>
      <c r="E132" s="3" t="s">
        <v>91</v>
      </c>
      <c r="F132" s="71">
        <f t="shared" si="11"/>
        <v>604</v>
      </c>
    </row>
    <row r="133" spans="1:6" s="3" customFormat="1" ht="12.6" customHeight="1" x14ac:dyDescent="0.25">
      <c r="A133" s="71">
        <f t="shared" si="12"/>
        <v>605</v>
      </c>
      <c r="C133" s="78"/>
      <c r="F133" s="71">
        <f t="shared" si="11"/>
        <v>605</v>
      </c>
    </row>
    <row r="134" spans="1:6" s="3" customFormat="1" ht="19.95" customHeight="1" thickBot="1" x14ac:dyDescent="0.3">
      <c r="A134" s="71">
        <f t="shared" si="12"/>
        <v>606</v>
      </c>
      <c r="B134" s="83" t="s">
        <v>40</v>
      </c>
      <c r="C134" s="89">
        <f>C132+C130</f>
        <v>197013626.37000012</v>
      </c>
      <c r="E134" s="3" t="s">
        <v>92</v>
      </c>
      <c r="F134" s="71">
        <f t="shared" si="11"/>
        <v>606</v>
      </c>
    </row>
    <row r="135" spans="1:6" s="3" customFormat="1" ht="15" thickTop="1" x14ac:dyDescent="0.25">
      <c r="A135" s="71">
        <f t="shared" si="12"/>
        <v>607</v>
      </c>
      <c r="B135" s="87"/>
      <c r="C135" s="88"/>
      <c r="F135" s="71">
        <f t="shared" si="11"/>
        <v>607</v>
      </c>
    </row>
    <row r="136" spans="1:6" s="3" customFormat="1" x14ac:dyDescent="0.25">
      <c r="A136" s="71">
        <f t="shared" si="12"/>
        <v>608</v>
      </c>
      <c r="B136" s="90" t="s">
        <v>10</v>
      </c>
      <c r="C136" s="64"/>
      <c r="D136" s="98"/>
      <c r="E136" s="66"/>
      <c r="F136" s="71">
        <f t="shared" si="11"/>
        <v>608</v>
      </c>
    </row>
    <row r="137" spans="1:6" s="3" customFormat="1" x14ac:dyDescent="0.25">
      <c r="A137" s="71">
        <f t="shared" si="12"/>
        <v>609</v>
      </c>
      <c r="B137" s="67" t="s">
        <v>61</v>
      </c>
      <c r="C137" s="68">
        <f>SUM(C138:C149)</f>
        <v>-1895768755.6299999</v>
      </c>
      <c r="D137" s="3" t="s">
        <v>62</v>
      </c>
      <c r="E137" s="69"/>
      <c r="F137" s="71">
        <f t="shared" si="11"/>
        <v>609</v>
      </c>
    </row>
    <row r="138" spans="1:6" s="3" customFormat="1" x14ac:dyDescent="0.25">
      <c r="A138" s="71">
        <f t="shared" si="12"/>
        <v>610</v>
      </c>
      <c r="B138" s="92" t="s">
        <v>37</v>
      </c>
      <c r="C138" s="4">
        <v>-644384.35000000009</v>
      </c>
      <c r="D138" s="3" t="s">
        <v>17</v>
      </c>
      <c r="E138" s="69"/>
      <c r="F138" s="71">
        <f t="shared" si="11"/>
        <v>610</v>
      </c>
    </row>
    <row r="139" spans="1:6" s="3" customFormat="1" ht="57.6" x14ac:dyDescent="0.25">
      <c r="A139" s="71">
        <f t="shared" si="12"/>
        <v>611</v>
      </c>
      <c r="B139" s="99" t="s">
        <v>201</v>
      </c>
      <c r="C139" s="4">
        <v>-90773408.640000001</v>
      </c>
      <c r="D139" s="72" t="s">
        <v>202</v>
      </c>
      <c r="E139" s="69"/>
      <c r="F139" s="71">
        <f t="shared" si="11"/>
        <v>611</v>
      </c>
    </row>
    <row r="140" spans="1:6" s="3" customFormat="1" ht="28.8" x14ac:dyDescent="0.25">
      <c r="A140" s="71">
        <f t="shared" si="12"/>
        <v>612</v>
      </c>
      <c r="B140" s="99" t="s">
        <v>228</v>
      </c>
      <c r="C140" s="4">
        <v>-240001965.47999999</v>
      </c>
      <c r="D140" s="72" t="s">
        <v>234</v>
      </c>
      <c r="E140" s="69"/>
      <c r="F140" s="71">
        <f t="shared" si="11"/>
        <v>612</v>
      </c>
    </row>
    <row r="141" spans="1:6" s="3" customFormat="1" ht="57.6" x14ac:dyDescent="0.25">
      <c r="A141" s="71">
        <f t="shared" si="12"/>
        <v>613</v>
      </c>
      <c r="B141" s="92" t="s">
        <v>38</v>
      </c>
      <c r="C141" s="4">
        <v>-142052419.38</v>
      </c>
      <c r="D141" s="72" t="s">
        <v>253</v>
      </c>
      <c r="E141" s="69"/>
      <c r="F141" s="71">
        <f t="shared" si="11"/>
        <v>613</v>
      </c>
    </row>
    <row r="142" spans="1:6" s="3" customFormat="1" ht="28.8" x14ac:dyDescent="0.25">
      <c r="A142" s="71">
        <f t="shared" si="12"/>
        <v>614</v>
      </c>
      <c r="B142" s="92" t="s">
        <v>38</v>
      </c>
      <c r="C142" s="4">
        <v>-1266948978.72</v>
      </c>
      <c r="D142" s="72" t="s">
        <v>211</v>
      </c>
      <c r="E142" s="94"/>
      <c r="F142" s="71">
        <f t="shared" si="11"/>
        <v>614</v>
      </c>
    </row>
    <row r="143" spans="1:6" s="3" customFormat="1" ht="28.8" x14ac:dyDescent="0.25">
      <c r="A143" s="71">
        <f t="shared" si="12"/>
        <v>615</v>
      </c>
      <c r="B143" s="92" t="s">
        <v>38</v>
      </c>
      <c r="C143" s="4">
        <v>-128820684.98</v>
      </c>
      <c r="D143" s="72" t="s">
        <v>222</v>
      </c>
      <c r="E143" s="69"/>
      <c r="F143" s="71">
        <f t="shared" si="11"/>
        <v>615</v>
      </c>
    </row>
    <row r="144" spans="1:6" s="3" customFormat="1" ht="28.8" x14ac:dyDescent="0.25">
      <c r="A144" s="71">
        <f t="shared" si="12"/>
        <v>616</v>
      </c>
      <c r="B144" s="92" t="s">
        <v>38</v>
      </c>
      <c r="C144" s="4">
        <v>450766520.82999998</v>
      </c>
      <c r="D144" s="72" t="s">
        <v>212</v>
      </c>
      <c r="E144" s="69"/>
      <c r="F144" s="71">
        <f t="shared" si="11"/>
        <v>616</v>
      </c>
    </row>
    <row r="145" spans="1:6" s="3" customFormat="1" ht="72" x14ac:dyDescent="0.25">
      <c r="A145" s="71">
        <f t="shared" si="12"/>
        <v>617</v>
      </c>
      <c r="B145" s="92" t="s">
        <v>38</v>
      </c>
      <c r="C145" s="4">
        <v>23556572.899999999</v>
      </c>
      <c r="D145" s="72" t="s">
        <v>203</v>
      </c>
      <c r="E145" s="94"/>
      <c r="F145" s="71">
        <f t="shared" si="11"/>
        <v>617</v>
      </c>
    </row>
    <row r="146" spans="1:6" s="3" customFormat="1" ht="158.4" x14ac:dyDescent="0.25">
      <c r="A146" s="71">
        <f t="shared" si="12"/>
        <v>618</v>
      </c>
      <c r="B146" s="99" t="s">
        <v>240</v>
      </c>
      <c r="C146" s="4">
        <v>385454</v>
      </c>
      <c r="D146" s="113" t="s">
        <v>241</v>
      </c>
      <c r="E146" s="94"/>
      <c r="F146" s="71">
        <f t="shared" si="11"/>
        <v>618</v>
      </c>
    </row>
    <row r="147" spans="1:6" s="3" customFormat="1" ht="86.4" x14ac:dyDescent="0.25">
      <c r="A147" s="71">
        <f t="shared" si="12"/>
        <v>619</v>
      </c>
      <c r="B147" s="92" t="s">
        <v>38</v>
      </c>
      <c r="C147" s="4">
        <v>-507359254.56</v>
      </c>
      <c r="D147" s="72" t="s">
        <v>235</v>
      </c>
      <c r="E147" s="94"/>
      <c r="F147" s="71">
        <f t="shared" si="11"/>
        <v>619</v>
      </c>
    </row>
    <row r="148" spans="1:6" s="3" customFormat="1" x14ac:dyDescent="0.25">
      <c r="A148" s="71">
        <f>A146+1</f>
        <v>619</v>
      </c>
      <c r="B148" s="92" t="s">
        <v>124</v>
      </c>
      <c r="C148" s="4">
        <v>6124103.3099999996</v>
      </c>
      <c r="D148" s="3" t="s">
        <v>11</v>
      </c>
      <c r="E148" s="69"/>
      <c r="F148" s="71">
        <f t="shared" si="11"/>
        <v>619</v>
      </c>
    </row>
    <row r="149" spans="1:6" s="3" customFormat="1" x14ac:dyDescent="0.25">
      <c r="A149" s="71">
        <f t="shared" si="12"/>
        <v>620</v>
      </c>
      <c r="B149" s="93" t="s">
        <v>210</v>
      </c>
      <c r="C149" s="4">
        <v>-310.56000000000074</v>
      </c>
      <c r="D149" s="97" t="s">
        <v>213</v>
      </c>
      <c r="E149" s="77"/>
      <c r="F149" s="71">
        <f t="shared" si="11"/>
        <v>620</v>
      </c>
    </row>
    <row r="150" spans="1:6" s="3" customFormat="1" x14ac:dyDescent="0.25">
      <c r="A150" s="71"/>
      <c r="B150" s="65"/>
      <c r="C150" s="65"/>
      <c r="D150" s="65"/>
      <c r="E150" s="65"/>
    </row>
    <row r="151" spans="1:6" s="3" customFormat="1" x14ac:dyDescent="0.25">
      <c r="C151" s="78"/>
      <c r="E151" s="69"/>
    </row>
    <row r="152" spans="1:6" s="3" customFormat="1" x14ac:dyDescent="0.25">
      <c r="A152" s="79" t="s">
        <v>41</v>
      </c>
      <c r="B152" s="80"/>
      <c r="C152" s="81"/>
      <c r="D152" s="80"/>
      <c r="E152" s="80"/>
    </row>
    <row r="153" spans="1:6" s="3" customFormat="1" x14ac:dyDescent="0.25">
      <c r="A153" s="83"/>
      <c r="C153" s="78"/>
      <c r="D153" s="3" t="s">
        <v>105</v>
      </c>
    </row>
    <row r="154" spans="1:6" s="3" customFormat="1" x14ac:dyDescent="0.25">
      <c r="A154" s="83" t="s">
        <v>3</v>
      </c>
      <c r="B154" s="83" t="s">
        <v>4</v>
      </c>
      <c r="C154" s="84" t="s">
        <v>5</v>
      </c>
      <c r="D154" s="83" t="s">
        <v>6</v>
      </c>
      <c r="E154" s="83" t="s">
        <v>58</v>
      </c>
      <c r="F154" s="83" t="s">
        <v>3</v>
      </c>
    </row>
    <row r="155" spans="1:6" s="3" customFormat="1" x14ac:dyDescent="0.25">
      <c r="A155" s="71">
        <v>700</v>
      </c>
      <c r="B155" s="3" t="s">
        <v>7</v>
      </c>
      <c r="C155" s="4">
        <v>383248691</v>
      </c>
      <c r="E155" s="85" t="s">
        <v>83</v>
      </c>
      <c r="F155" s="71">
        <f t="shared" ref="F155:F171" si="13">A155</f>
        <v>700</v>
      </c>
    </row>
    <row r="156" spans="1:6" s="3" customFormat="1" x14ac:dyDescent="0.25">
      <c r="A156" s="71">
        <f>A155+1</f>
        <v>701</v>
      </c>
      <c r="B156" s="3" t="s">
        <v>8</v>
      </c>
      <c r="C156" s="4">
        <v>0</v>
      </c>
      <c r="E156" s="85" t="s">
        <v>84</v>
      </c>
      <c r="F156" s="71">
        <f t="shared" si="13"/>
        <v>701</v>
      </c>
    </row>
    <row r="157" spans="1:6" s="3" customFormat="1" x14ac:dyDescent="0.25">
      <c r="A157" s="71">
        <f t="shared" ref="A157:A173" si="14">A156+1</f>
        <v>702</v>
      </c>
      <c r="B157" s="83" t="s">
        <v>42</v>
      </c>
      <c r="C157" s="86">
        <f>SUM(C155:C156)</f>
        <v>383248691</v>
      </c>
      <c r="F157" s="71">
        <f t="shared" si="13"/>
        <v>702</v>
      </c>
    </row>
    <row r="158" spans="1:6" s="3" customFormat="1" x14ac:dyDescent="0.25">
      <c r="A158" s="71">
        <f t="shared" si="14"/>
        <v>703</v>
      </c>
      <c r="B158" s="87"/>
      <c r="C158" s="88"/>
      <c r="F158" s="71">
        <f t="shared" si="13"/>
        <v>703</v>
      </c>
    </row>
    <row r="159" spans="1:6" s="3" customFormat="1" x14ac:dyDescent="0.25">
      <c r="A159" s="71">
        <f t="shared" si="14"/>
        <v>704</v>
      </c>
      <c r="B159" s="83" t="s">
        <v>43</v>
      </c>
      <c r="C159" s="86">
        <f>C164</f>
        <v>2106017.9407806657</v>
      </c>
      <c r="D159" s="83"/>
      <c r="E159" s="3" t="s">
        <v>93</v>
      </c>
      <c r="F159" s="71">
        <f t="shared" si="13"/>
        <v>704</v>
      </c>
    </row>
    <row r="160" spans="1:6" s="3" customFormat="1" x14ac:dyDescent="0.25">
      <c r="A160" s="71">
        <f t="shared" si="14"/>
        <v>705</v>
      </c>
      <c r="B160" s="83"/>
      <c r="C160" s="84"/>
      <c r="D160" s="83"/>
      <c r="F160" s="71">
        <f t="shared" si="13"/>
        <v>705</v>
      </c>
    </row>
    <row r="161" spans="1:6" s="3" customFormat="1" ht="15" thickBot="1" x14ac:dyDescent="0.3">
      <c r="A161" s="71">
        <f t="shared" si="14"/>
        <v>706</v>
      </c>
      <c r="B161" s="83" t="s">
        <v>44</v>
      </c>
      <c r="C161" s="89">
        <f>C159+C157</f>
        <v>385354708.94078064</v>
      </c>
      <c r="E161" s="3" t="s">
        <v>94</v>
      </c>
      <c r="F161" s="71">
        <f t="shared" si="13"/>
        <v>706</v>
      </c>
    </row>
    <row r="162" spans="1:6" s="3" customFormat="1" ht="15" thickTop="1" x14ac:dyDescent="0.25">
      <c r="A162" s="71">
        <f t="shared" si="14"/>
        <v>707</v>
      </c>
      <c r="B162" s="87"/>
      <c r="C162" s="78"/>
      <c r="F162" s="71">
        <f t="shared" si="13"/>
        <v>707</v>
      </c>
    </row>
    <row r="163" spans="1:6" s="3" customFormat="1" x14ac:dyDescent="0.25">
      <c r="A163" s="71">
        <f t="shared" si="14"/>
        <v>708</v>
      </c>
      <c r="B163" s="90" t="s">
        <v>10</v>
      </c>
      <c r="C163" s="64"/>
      <c r="D163" s="65"/>
      <c r="E163" s="66"/>
      <c r="F163" s="71">
        <f t="shared" si="13"/>
        <v>708</v>
      </c>
    </row>
    <row r="164" spans="1:6" s="3" customFormat="1" x14ac:dyDescent="0.25">
      <c r="A164" s="71">
        <f t="shared" si="14"/>
        <v>709</v>
      </c>
      <c r="B164" s="67" t="s">
        <v>61</v>
      </c>
      <c r="C164" s="68">
        <f>SUM(C165:C173)</f>
        <v>2106017.9407806657</v>
      </c>
      <c r="D164" s="3" t="s">
        <v>62</v>
      </c>
      <c r="E164" s="69"/>
      <c r="F164" s="71">
        <f t="shared" si="13"/>
        <v>709</v>
      </c>
    </row>
    <row r="165" spans="1:6" s="3" customFormat="1" x14ac:dyDescent="0.25">
      <c r="A165" s="71">
        <f t="shared" si="14"/>
        <v>710</v>
      </c>
      <c r="B165" s="122" t="s">
        <v>111</v>
      </c>
      <c r="C165" s="4">
        <v>-698737.90632675006</v>
      </c>
      <c r="D165" s="3" t="s">
        <v>224</v>
      </c>
      <c r="E165" s="69"/>
      <c r="F165" s="71">
        <f t="shared" si="13"/>
        <v>710</v>
      </c>
    </row>
    <row r="166" spans="1:6" s="3" customFormat="1" x14ac:dyDescent="0.25">
      <c r="A166" s="71">
        <f t="shared" si="14"/>
        <v>711</v>
      </c>
      <c r="B166" s="95" t="s">
        <v>204</v>
      </c>
      <c r="C166" s="4">
        <v>793421.41000002483</v>
      </c>
      <c r="D166" s="3" t="s">
        <v>106</v>
      </c>
      <c r="E166" s="69"/>
      <c r="F166" s="71">
        <f t="shared" si="13"/>
        <v>711</v>
      </c>
    </row>
    <row r="167" spans="1:6" s="3" customFormat="1" ht="28.8" x14ac:dyDescent="0.25">
      <c r="A167" s="71">
        <f t="shared" si="14"/>
        <v>712</v>
      </c>
      <c r="B167" s="92" t="s">
        <v>110</v>
      </c>
      <c r="C167" s="4">
        <v>3556993.6617749999</v>
      </c>
      <c r="D167" s="72" t="s">
        <v>226</v>
      </c>
      <c r="E167" s="69"/>
      <c r="F167" s="71">
        <f t="shared" si="13"/>
        <v>712</v>
      </c>
    </row>
    <row r="168" spans="1:6" s="3" customFormat="1" x14ac:dyDescent="0.25">
      <c r="A168" s="71">
        <f t="shared" si="14"/>
        <v>713</v>
      </c>
      <c r="B168" s="92" t="s">
        <v>210</v>
      </c>
      <c r="C168" s="4">
        <v>-119551.24889999999</v>
      </c>
      <c r="D168" s="72" t="s">
        <v>214</v>
      </c>
      <c r="E168" s="69"/>
      <c r="F168" s="71">
        <f t="shared" si="13"/>
        <v>713</v>
      </c>
    </row>
    <row r="169" spans="1:6" s="3" customFormat="1" x14ac:dyDescent="0.25">
      <c r="A169" s="71">
        <f t="shared" si="14"/>
        <v>714</v>
      </c>
      <c r="B169" s="70" t="s">
        <v>12</v>
      </c>
      <c r="C169" s="4">
        <v>-1133057.4678934885</v>
      </c>
      <c r="D169" s="3" t="s">
        <v>107</v>
      </c>
      <c r="E169" s="69"/>
      <c r="F169" s="71">
        <f t="shared" si="13"/>
        <v>714</v>
      </c>
    </row>
    <row r="170" spans="1:6" s="3" customFormat="1" x14ac:dyDescent="0.25">
      <c r="A170" s="71">
        <f t="shared" si="14"/>
        <v>715</v>
      </c>
      <c r="B170" s="70" t="s">
        <v>126</v>
      </c>
      <c r="C170" s="4">
        <v>-294950.15330684232</v>
      </c>
      <c r="D170" s="3" t="s">
        <v>125</v>
      </c>
      <c r="E170" s="69"/>
      <c r="F170" s="71">
        <f t="shared" si="13"/>
        <v>715</v>
      </c>
    </row>
    <row r="171" spans="1:6" s="3" customFormat="1" ht="28.8" x14ac:dyDescent="0.25">
      <c r="A171" s="71">
        <f t="shared" si="14"/>
        <v>716</v>
      </c>
      <c r="B171" s="100" t="s">
        <v>115</v>
      </c>
      <c r="C171" s="5">
        <v>1899.6454327221809</v>
      </c>
      <c r="D171" s="72" t="s">
        <v>196</v>
      </c>
      <c r="E171" s="77"/>
      <c r="F171" s="71">
        <f t="shared" si="13"/>
        <v>716</v>
      </c>
    </row>
    <row r="172" spans="1:6" s="3" customFormat="1" hidden="1" outlineLevel="1" x14ac:dyDescent="0.25">
      <c r="A172" s="71">
        <f t="shared" si="14"/>
        <v>717</v>
      </c>
      <c r="B172" s="67" t="s">
        <v>59</v>
      </c>
      <c r="C172" s="74"/>
      <c r="E172" s="69"/>
      <c r="F172" s="71">
        <f t="shared" ref="F172:F173" si="15">F171+1</f>
        <v>717</v>
      </c>
    </row>
    <row r="173" spans="1:6" s="3" customFormat="1" hidden="1" outlineLevel="1" x14ac:dyDescent="0.25">
      <c r="A173" s="71">
        <f t="shared" si="14"/>
        <v>718</v>
      </c>
      <c r="B173" s="75" t="s">
        <v>59</v>
      </c>
      <c r="C173" s="6"/>
      <c r="D173" s="76"/>
      <c r="E173" s="77"/>
      <c r="F173" s="71">
        <f t="shared" si="15"/>
        <v>718</v>
      </c>
    </row>
    <row r="174" spans="1:6" s="3" customFormat="1" collapsed="1" x14ac:dyDescent="0.25">
      <c r="A174" s="71"/>
      <c r="B174" s="65"/>
      <c r="C174" s="65"/>
      <c r="D174" s="65"/>
      <c r="E174" s="65"/>
    </row>
    <row r="175" spans="1:6" s="3" customFormat="1" ht="15" customHeight="1" x14ac:dyDescent="0.25">
      <c r="C175" s="78"/>
    </row>
    <row r="176" spans="1:6" s="3" customFormat="1" x14ac:dyDescent="0.25">
      <c r="A176" s="79" t="s">
        <v>45</v>
      </c>
      <c r="B176" s="80"/>
      <c r="C176" s="81"/>
      <c r="D176" s="80"/>
      <c r="E176" s="80"/>
    </row>
    <row r="177" spans="1:6" s="3" customFormat="1" x14ac:dyDescent="0.25">
      <c r="A177" s="83"/>
      <c r="C177" s="78"/>
      <c r="D177" s="3" t="s">
        <v>105</v>
      </c>
    </row>
    <row r="178" spans="1:6" s="3" customFormat="1" x14ac:dyDescent="0.25">
      <c r="A178" s="83" t="s">
        <v>3</v>
      </c>
      <c r="B178" s="83" t="s">
        <v>4</v>
      </c>
      <c r="C178" s="84" t="s">
        <v>5</v>
      </c>
      <c r="D178" s="83" t="s">
        <v>6</v>
      </c>
      <c r="E178" s="83" t="s">
        <v>58</v>
      </c>
      <c r="F178" s="83" t="s">
        <v>3</v>
      </c>
    </row>
    <row r="179" spans="1:6" s="3" customFormat="1" x14ac:dyDescent="0.25">
      <c r="A179" s="71">
        <v>800</v>
      </c>
      <c r="B179" s="3" t="s">
        <v>7</v>
      </c>
      <c r="C179" s="4">
        <v>118219688</v>
      </c>
      <c r="E179" s="85" t="s">
        <v>85</v>
      </c>
      <c r="F179" s="71">
        <f t="shared" ref="F179:F189" si="16">A179</f>
        <v>800</v>
      </c>
    </row>
    <row r="180" spans="1:6" s="3" customFormat="1" x14ac:dyDescent="0.25">
      <c r="A180" s="71">
        <f>A179+1</f>
        <v>801</v>
      </c>
      <c r="B180" s="3" t="s">
        <v>8</v>
      </c>
      <c r="C180" s="4">
        <v>0</v>
      </c>
      <c r="E180" s="85" t="s">
        <v>86</v>
      </c>
      <c r="F180" s="71">
        <f t="shared" si="16"/>
        <v>801</v>
      </c>
    </row>
    <row r="181" spans="1:6" s="3" customFormat="1" x14ac:dyDescent="0.25">
      <c r="A181" s="71">
        <f t="shared" ref="A181:A191" si="17">A180+1</f>
        <v>802</v>
      </c>
      <c r="B181" s="83" t="s">
        <v>46</v>
      </c>
      <c r="C181" s="86">
        <f>SUM(C179:C180)</f>
        <v>118219688</v>
      </c>
      <c r="F181" s="71">
        <f t="shared" si="16"/>
        <v>802</v>
      </c>
    </row>
    <row r="182" spans="1:6" s="3" customFormat="1" x14ac:dyDescent="0.25">
      <c r="A182" s="71">
        <f t="shared" si="17"/>
        <v>803</v>
      </c>
      <c r="B182" s="83"/>
      <c r="C182" s="101"/>
      <c r="F182" s="71">
        <f t="shared" si="16"/>
        <v>803</v>
      </c>
    </row>
    <row r="183" spans="1:6" s="3" customFormat="1" x14ac:dyDescent="0.25">
      <c r="A183" s="71">
        <f t="shared" si="17"/>
        <v>804</v>
      </c>
      <c r="B183" s="83" t="s">
        <v>48</v>
      </c>
      <c r="C183" s="86">
        <f>C188</f>
        <v>-118219688</v>
      </c>
      <c r="D183" s="83"/>
      <c r="E183" s="3" t="s">
        <v>95</v>
      </c>
      <c r="F183" s="71">
        <f t="shared" si="16"/>
        <v>804</v>
      </c>
    </row>
    <row r="184" spans="1:6" s="3" customFormat="1" x14ac:dyDescent="0.25">
      <c r="A184" s="71">
        <f t="shared" si="17"/>
        <v>805</v>
      </c>
      <c r="B184" s="83"/>
      <c r="C184" s="84"/>
      <c r="D184" s="83"/>
      <c r="F184" s="71">
        <f t="shared" si="16"/>
        <v>805</v>
      </c>
    </row>
    <row r="185" spans="1:6" s="3" customFormat="1" ht="15" thickBot="1" x14ac:dyDescent="0.3">
      <c r="A185" s="71">
        <f t="shared" si="17"/>
        <v>806</v>
      </c>
      <c r="B185" s="83" t="s">
        <v>49</v>
      </c>
      <c r="C185" s="89">
        <f>C183+C181</f>
        <v>0</v>
      </c>
      <c r="E185" s="3" t="s">
        <v>96</v>
      </c>
      <c r="F185" s="71">
        <f t="shared" si="16"/>
        <v>806</v>
      </c>
    </row>
    <row r="186" spans="1:6" s="3" customFormat="1" ht="15" thickTop="1" x14ac:dyDescent="0.25">
      <c r="A186" s="71">
        <f t="shared" si="17"/>
        <v>807</v>
      </c>
      <c r="B186" s="83"/>
      <c r="C186" s="84"/>
      <c r="F186" s="71">
        <f t="shared" si="16"/>
        <v>807</v>
      </c>
    </row>
    <row r="187" spans="1:6" s="3" customFormat="1" x14ac:dyDescent="0.25">
      <c r="A187" s="71">
        <f t="shared" si="17"/>
        <v>808</v>
      </c>
      <c r="B187" s="90" t="s">
        <v>10</v>
      </c>
      <c r="C187" s="64"/>
      <c r="D187" s="98"/>
      <c r="E187" s="66"/>
      <c r="F187" s="71">
        <f t="shared" si="16"/>
        <v>808</v>
      </c>
    </row>
    <row r="188" spans="1:6" s="3" customFormat="1" x14ac:dyDescent="0.25">
      <c r="A188" s="71">
        <f t="shared" si="17"/>
        <v>809</v>
      </c>
      <c r="B188" s="67" t="s">
        <v>61</v>
      </c>
      <c r="C188" s="68">
        <f>SUM(C189:C191)</f>
        <v>-118219688</v>
      </c>
      <c r="D188" s="3" t="s">
        <v>62</v>
      </c>
      <c r="E188" s="69"/>
      <c r="F188" s="71">
        <f t="shared" si="16"/>
        <v>809</v>
      </c>
    </row>
    <row r="189" spans="1:6" s="3" customFormat="1" ht="28.8" x14ac:dyDescent="0.25">
      <c r="A189" s="71">
        <f t="shared" si="17"/>
        <v>810</v>
      </c>
      <c r="B189" s="93" t="s">
        <v>47</v>
      </c>
      <c r="C189" s="5">
        <v>-118219688</v>
      </c>
      <c r="D189" s="97" t="s">
        <v>252</v>
      </c>
      <c r="E189" s="77"/>
      <c r="F189" s="71">
        <f t="shared" si="16"/>
        <v>810</v>
      </c>
    </row>
    <row r="190" spans="1:6" s="3" customFormat="1" hidden="1" outlineLevel="1" x14ac:dyDescent="0.25">
      <c r="A190" s="71">
        <f t="shared" si="17"/>
        <v>811</v>
      </c>
      <c r="B190" s="67" t="s">
        <v>59</v>
      </c>
      <c r="C190" s="74"/>
      <c r="E190" s="69"/>
      <c r="F190" s="71">
        <f t="shared" ref="F190:F191" si="18">F189+1</f>
        <v>811</v>
      </c>
    </row>
    <row r="191" spans="1:6" s="3" customFormat="1" hidden="1" outlineLevel="1" x14ac:dyDescent="0.25">
      <c r="A191" s="71">
        <f t="shared" si="17"/>
        <v>812</v>
      </c>
      <c r="B191" s="75" t="s">
        <v>59</v>
      </c>
      <c r="C191" s="6"/>
      <c r="D191" s="76"/>
      <c r="E191" s="77">
        <f>70*0.06</f>
        <v>4.2</v>
      </c>
      <c r="F191" s="71">
        <f t="shared" si="18"/>
        <v>812</v>
      </c>
    </row>
    <row r="192" spans="1:6" s="3" customFormat="1" collapsed="1" x14ac:dyDescent="0.25">
      <c r="A192" s="71"/>
      <c r="B192" s="65"/>
      <c r="C192" s="65"/>
      <c r="D192" s="65"/>
      <c r="E192" s="65"/>
    </row>
    <row r="193" spans="1:6" s="3" customFormat="1" x14ac:dyDescent="0.25">
      <c r="A193" s="71"/>
      <c r="B193" s="83"/>
      <c r="C193" s="84"/>
    </row>
    <row r="194" spans="1:6" s="3" customFormat="1" x14ac:dyDescent="0.25">
      <c r="A194" s="79" t="s">
        <v>50</v>
      </c>
      <c r="B194" s="80"/>
      <c r="C194" s="81"/>
      <c r="D194" s="80"/>
      <c r="E194" s="80"/>
    </row>
    <row r="195" spans="1:6" s="3" customFormat="1" x14ac:dyDescent="0.25">
      <c r="A195" s="83"/>
      <c r="C195" s="78"/>
      <c r="D195" s="3" t="s">
        <v>105</v>
      </c>
    </row>
    <row r="196" spans="1:6" s="3" customFormat="1" x14ac:dyDescent="0.25">
      <c r="A196" s="83" t="s">
        <v>3</v>
      </c>
      <c r="B196" s="83" t="s">
        <v>4</v>
      </c>
      <c r="C196" s="84" t="s">
        <v>5</v>
      </c>
      <c r="D196" s="83" t="s">
        <v>6</v>
      </c>
      <c r="E196" s="83" t="s">
        <v>58</v>
      </c>
      <c r="F196" s="83" t="s">
        <v>3</v>
      </c>
    </row>
    <row r="197" spans="1:6" s="3" customFormat="1" x14ac:dyDescent="0.25">
      <c r="A197" s="71">
        <v>900</v>
      </c>
      <c r="B197" s="3" t="s">
        <v>7</v>
      </c>
      <c r="C197" s="4">
        <v>27786712</v>
      </c>
      <c r="E197" s="85" t="s">
        <v>101</v>
      </c>
      <c r="F197" s="71">
        <f t="shared" ref="F197:F211" si="19">A197</f>
        <v>900</v>
      </c>
    </row>
    <row r="198" spans="1:6" s="3" customFormat="1" x14ac:dyDescent="0.25">
      <c r="A198" s="71">
        <f>A197+1</f>
        <v>901</v>
      </c>
      <c r="B198" s="3" t="s">
        <v>8</v>
      </c>
      <c r="C198" s="4">
        <v>0</v>
      </c>
      <c r="E198" s="85" t="s">
        <v>102</v>
      </c>
      <c r="F198" s="71">
        <f t="shared" si="19"/>
        <v>901</v>
      </c>
    </row>
    <row r="199" spans="1:6" s="3" customFormat="1" x14ac:dyDescent="0.25">
      <c r="A199" s="71">
        <f t="shared" ref="A199:A211" si="20">A198+1</f>
        <v>902</v>
      </c>
      <c r="B199" s="83" t="s">
        <v>51</v>
      </c>
      <c r="C199" s="86">
        <f>SUM(C197:C198)</f>
        <v>27786712</v>
      </c>
      <c r="F199" s="71">
        <f t="shared" si="19"/>
        <v>902</v>
      </c>
    </row>
    <row r="200" spans="1:6" s="3" customFormat="1" x14ac:dyDescent="0.25">
      <c r="A200" s="71">
        <f t="shared" si="20"/>
        <v>903</v>
      </c>
      <c r="B200" s="87"/>
      <c r="C200" s="88"/>
      <c r="F200" s="71">
        <f t="shared" si="19"/>
        <v>903</v>
      </c>
    </row>
    <row r="201" spans="1:6" s="3" customFormat="1" x14ac:dyDescent="0.25">
      <c r="A201" s="71">
        <f t="shared" si="20"/>
        <v>904</v>
      </c>
      <c r="B201" s="83" t="s">
        <v>52</v>
      </c>
      <c r="C201" s="86">
        <f>C206</f>
        <v>-17274304.35005752</v>
      </c>
      <c r="D201" s="83"/>
      <c r="E201" s="3" t="s">
        <v>97</v>
      </c>
      <c r="F201" s="71">
        <f t="shared" si="19"/>
        <v>904</v>
      </c>
    </row>
    <row r="202" spans="1:6" s="3" customFormat="1" x14ac:dyDescent="0.25">
      <c r="A202" s="71">
        <f t="shared" si="20"/>
        <v>905</v>
      </c>
      <c r="B202" s="83"/>
      <c r="C202" s="84"/>
      <c r="D202" s="83"/>
      <c r="F202" s="71">
        <f t="shared" si="19"/>
        <v>905</v>
      </c>
    </row>
    <row r="203" spans="1:6" s="3" customFormat="1" ht="15" thickBot="1" x14ac:dyDescent="0.3">
      <c r="A203" s="71">
        <f t="shared" si="20"/>
        <v>906</v>
      </c>
      <c r="B203" s="83" t="s">
        <v>53</v>
      </c>
      <c r="C203" s="89">
        <f>C199+C201</f>
        <v>10512407.64994248</v>
      </c>
      <c r="E203" s="3" t="s">
        <v>98</v>
      </c>
      <c r="F203" s="71">
        <f t="shared" si="19"/>
        <v>906</v>
      </c>
    </row>
    <row r="204" spans="1:6" s="3" customFormat="1" ht="15" thickTop="1" x14ac:dyDescent="0.25">
      <c r="A204" s="71">
        <f t="shared" si="20"/>
        <v>907</v>
      </c>
      <c r="B204" s="83"/>
      <c r="C204" s="84"/>
      <c r="F204" s="71">
        <f t="shared" si="19"/>
        <v>907</v>
      </c>
    </row>
    <row r="205" spans="1:6" s="3" customFormat="1" x14ac:dyDescent="0.25">
      <c r="A205" s="71">
        <f t="shared" si="20"/>
        <v>908</v>
      </c>
      <c r="B205" s="90" t="s">
        <v>10</v>
      </c>
      <c r="C205" s="64"/>
      <c r="D205" s="98"/>
      <c r="E205" s="66"/>
      <c r="F205" s="71">
        <f t="shared" si="19"/>
        <v>908</v>
      </c>
    </row>
    <row r="206" spans="1:6" s="3" customFormat="1" x14ac:dyDescent="0.25">
      <c r="A206" s="71">
        <f t="shared" si="20"/>
        <v>909</v>
      </c>
      <c r="B206" s="67" t="s">
        <v>61</v>
      </c>
      <c r="C206" s="68">
        <f>SUM(C207:C211)</f>
        <v>-17274304.35005752</v>
      </c>
      <c r="D206" s="3" t="s">
        <v>62</v>
      </c>
      <c r="E206" s="69"/>
      <c r="F206" s="71">
        <f t="shared" si="19"/>
        <v>909</v>
      </c>
    </row>
    <row r="207" spans="1:6" s="3" customFormat="1" x14ac:dyDescent="0.25">
      <c r="A207" s="71">
        <f t="shared" si="20"/>
        <v>910</v>
      </c>
      <c r="B207" s="92" t="s">
        <v>116</v>
      </c>
      <c r="C207" s="4">
        <v>-5851223.1299999999</v>
      </c>
      <c r="D207" s="3" t="s">
        <v>17</v>
      </c>
      <c r="E207" s="69"/>
      <c r="F207" s="71">
        <f t="shared" si="19"/>
        <v>910</v>
      </c>
    </row>
    <row r="208" spans="1:6" s="3" customFormat="1" x14ac:dyDescent="0.25">
      <c r="A208" s="71">
        <f t="shared" si="20"/>
        <v>911</v>
      </c>
      <c r="B208" s="92" t="s">
        <v>117</v>
      </c>
      <c r="C208" s="4">
        <v>-581321.04</v>
      </c>
      <c r="D208" s="3" t="s">
        <v>17</v>
      </c>
      <c r="E208" s="69"/>
      <c r="F208" s="71">
        <f t="shared" si="19"/>
        <v>911</v>
      </c>
    </row>
    <row r="209" spans="1:6" s="3" customFormat="1" outlineLevel="1" x14ac:dyDescent="0.25">
      <c r="A209" s="71">
        <f t="shared" si="20"/>
        <v>912</v>
      </c>
      <c r="B209" s="67" t="s">
        <v>122</v>
      </c>
      <c r="C209" s="74">
        <v>-12289242.58</v>
      </c>
      <c r="D209" s="3" t="s">
        <v>179</v>
      </c>
      <c r="E209" s="69"/>
      <c r="F209" s="71">
        <f t="shared" si="19"/>
        <v>912</v>
      </c>
    </row>
    <row r="210" spans="1:6" s="3" customFormat="1" ht="86.4" outlineLevel="1" x14ac:dyDescent="0.25">
      <c r="A210" s="71">
        <f t="shared" si="20"/>
        <v>913</v>
      </c>
      <c r="B210" s="67" t="s">
        <v>231</v>
      </c>
      <c r="C210" s="74">
        <v>505147.36229999969</v>
      </c>
      <c r="D210" s="72" t="s">
        <v>255</v>
      </c>
      <c r="E210" s="69"/>
      <c r="F210" s="71">
        <f t="shared" si="19"/>
        <v>913</v>
      </c>
    </row>
    <row r="211" spans="1:6" s="3" customFormat="1" outlineLevel="1" x14ac:dyDescent="0.25">
      <c r="A211" s="71">
        <f t="shared" si="20"/>
        <v>914</v>
      </c>
      <c r="B211" s="75" t="s">
        <v>232</v>
      </c>
      <c r="C211" s="6">
        <v>942335.03764247894</v>
      </c>
      <c r="D211" s="97" t="s">
        <v>17</v>
      </c>
      <c r="E211" s="77"/>
      <c r="F211" s="71">
        <f t="shared" si="19"/>
        <v>914</v>
      </c>
    </row>
    <row r="212" spans="1:6" s="3" customFormat="1" x14ac:dyDescent="0.25">
      <c r="B212" s="65"/>
      <c r="C212" s="65"/>
      <c r="D212" s="65"/>
      <c r="E212" s="65"/>
    </row>
    <row r="213" spans="1:6" s="3" customFormat="1" x14ac:dyDescent="0.25">
      <c r="A213" s="79" t="s">
        <v>233</v>
      </c>
      <c r="B213" s="80"/>
      <c r="C213" s="81"/>
      <c r="D213" s="80"/>
      <c r="E213" s="80"/>
    </row>
    <row r="214" spans="1:6" s="3" customFormat="1" x14ac:dyDescent="0.25">
      <c r="A214" s="83"/>
      <c r="C214" s="78"/>
      <c r="D214" s="3" t="s">
        <v>105</v>
      </c>
    </row>
    <row r="215" spans="1:6" s="3" customFormat="1" x14ac:dyDescent="0.25">
      <c r="A215" s="83" t="s">
        <v>3</v>
      </c>
      <c r="B215" s="83" t="s">
        <v>4</v>
      </c>
      <c r="C215" s="84" t="s">
        <v>5</v>
      </c>
      <c r="D215" s="83" t="s">
        <v>6</v>
      </c>
      <c r="E215" s="83" t="s">
        <v>58</v>
      </c>
      <c r="F215" s="83" t="s">
        <v>3</v>
      </c>
    </row>
    <row r="216" spans="1:6" s="3" customFormat="1" x14ac:dyDescent="0.25">
      <c r="A216" s="71">
        <v>1000</v>
      </c>
      <c r="B216" s="3" t="s">
        <v>7</v>
      </c>
      <c r="C216" s="4">
        <v>64908404</v>
      </c>
      <c r="E216" s="85" t="s">
        <v>87</v>
      </c>
      <c r="F216" s="71">
        <f>A216</f>
        <v>1000</v>
      </c>
    </row>
    <row r="217" spans="1:6" s="3" customFormat="1" x14ac:dyDescent="0.25">
      <c r="A217" s="71">
        <f>A216+1</f>
        <v>1001</v>
      </c>
      <c r="B217" s="3" t="s">
        <v>8</v>
      </c>
      <c r="C217" s="4">
        <v>0</v>
      </c>
      <c r="E217" s="85" t="s">
        <v>88</v>
      </c>
      <c r="F217" s="71">
        <f t="shared" ref="F217:F225" si="21">A217</f>
        <v>1001</v>
      </c>
    </row>
    <row r="218" spans="1:6" s="3" customFormat="1" x14ac:dyDescent="0.25">
      <c r="A218" s="71">
        <f t="shared" ref="A218:A227" si="22">A217+1</f>
        <v>1002</v>
      </c>
      <c r="B218" s="83" t="s">
        <v>55</v>
      </c>
      <c r="C218" s="86">
        <f>SUM(C216:C217)</f>
        <v>64908404</v>
      </c>
      <c r="F218" s="71">
        <f t="shared" si="21"/>
        <v>1002</v>
      </c>
    </row>
    <row r="219" spans="1:6" s="3" customFormat="1" x14ac:dyDescent="0.25">
      <c r="A219" s="71">
        <f t="shared" si="22"/>
        <v>1003</v>
      </c>
      <c r="B219" s="87"/>
      <c r="C219" s="88"/>
      <c r="F219" s="71">
        <f t="shared" si="21"/>
        <v>1003</v>
      </c>
    </row>
    <row r="220" spans="1:6" s="3" customFormat="1" x14ac:dyDescent="0.25">
      <c r="A220" s="71">
        <f t="shared" si="22"/>
        <v>1004</v>
      </c>
      <c r="B220" s="83" t="s">
        <v>56</v>
      </c>
      <c r="C220" s="86">
        <f>C225</f>
        <v>0</v>
      </c>
      <c r="D220" s="83"/>
      <c r="E220" s="3" t="s">
        <v>99</v>
      </c>
      <c r="F220" s="71">
        <f t="shared" si="21"/>
        <v>1004</v>
      </c>
    </row>
    <row r="221" spans="1:6" s="3" customFormat="1" x14ac:dyDescent="0.25">
      <c r="A221" s="71">
        <f t="shared" si="22"/>
        <v>1005</v>
      </c>
      <c r="B221" s="83"/>
      <c r="C221" s="84"/>
      <c r="D221" s="83"/>
      <c r="F221" s="71">
        <f t="shared" si="21"/>
        <v>1005</v>
      </c>
    </row>
    <row r="222" spans="1:6" s="3" customFormat="1" ht="15" thickBot="1" x14ac:dyDescent="0.3">
      <c r="A222" s="71">
        <f t="shared" si="22"/>
        <v>1006</v>
      </c>
      <c r="B222" s="83" t="s">
        <v>57</v>
      </c>
      <c r="C222" s="89">
        <f>C220+C218</f>
        <v>64908404</v>
      </c>
      <c r="E222" s="3" t="s">
        <v>100</v>
      </c>
      <c r="F222" s="71">
        <f t="shared" si="21"/>
        <v>1006</v>
      </c>
    </row>
    <row r="223" spans="1:6" s="3" customFormat="1" ht="15" thickTop="1" x14ac:dyDescent="0.25">
      <c r="A223" s="71">
        <f t="shared" si="22"/>
        <v>1007</v>
      </c>
      <c r="B223" s="83"/>
      <c r="C223" s="84"/>
      <c r="F223" s="71">
        <f t="shared" si="21"/>
        <v>1007</v>
      </c>
    </row>
    <row r="224" spans="1:6" s="3" customFormat="1" x14ac:dyDescent="0.25">
      <c r="A224" s="71">
        <f t="shared" si="22"/>
        <v>1008</v>
      </c>
      <c r="B224" s="90" t="s">
        <v>10</v>
      </c>
      <c r="C224" s="64"/>
      <c r="D224" s="98"/>
      <c r="E224" s="66"/>
      <c r="F224" s="71">
        <f t="shared" si="21"/>
        <v>1008</v>
      </c>
    </row>
    <row r="225" spans="1:6" s="3" customFormat="1" x14ac:dyDescent="0.25">
      <c r="A225" s="71">
        <f t="shared" si="22"/>
        <v>1009</v>
      </c>
      <c r="B225" s="67" t="s">
        <v>61</v>
      </c>
      <c r="C225" s="68">
        <f>SUM(C226:C227)</f>
        <v>0</v>
      </c>
      <c r="D225" s="3" t="s">
        <v>62</v>
      </c>
      <c r="E225" s="69"/>
      <c r="F225" s="71">
        <f t="shared" si="21"/>
        <v>1009</v>
      </c>
    </row>
    <row r="226" spans="1:6" s="3" customFormat="1" hidden="1" outlineLevel="1" x14ac:dyDescent="0.25">
      <c r="A226" s="71">
        <f t="shared" si="22"/>
        <v>1010</v>
      </c>
      <c r="B226" s="67" t="s">
        <v>59</v>
      </c>
      <c r="C226" s="74"/>
      <c r="E226" s="69"/>
      <c r="F226" s="71" t="e">
        <f>#REF!+1</f>
        <v>#REF!</v>
      </c>
    </row>
    <row r="227" spans="1:6" s="3" customFormat="1" hidden="1" outlineLevel="1" x14ac:dyDescent="0.25">
      <c r="A227" s="71">
        <f t="shared" si="22"/>
        <v>1011</v>
      </c>
      <c r="B227" s="75" t="s">
        <v>59</v>
      </c>
      <c r="C227" s="6"/>
      <c r="D227" s="76"/>
      <c r="E227" s="77"/>
      <c r="F227" s="71" t="e">
        <f t="shared" ref="F227" si="23">F226+1</f>
        <v>#REF!</v>
      </c>
    </row>
    <row r="228" spans="1:6" s="3" customFormat="1" collapsed="1" x14ac:dyDescent="0.25">
      <c r="B228" s="65"/>
      <c r="C228" s="65"/>
      <c r="D228" s="65"/>
      <c r="E228" s="65"/>
    </row>
    <row r="229" spans="1:6" s="3" customFormat="1" x14ac:dyDescent="0.25">
      <c r="A229" s="79" t="s">
        <v>54</v>
      </c>
      <c r="B229" s="80"/>
      <c r="C229" s="81"/>
      <c r="D229" s="80"/>
      <c r="E229" s="80"/>
    </row>
    <row r="230" spans="1:6" s="3" customFormat="1" x14ac:dyDescent="0.25">
      <c r="A230" s="83"/>
      <c r="C230" s="78"/>
      <c r="D230" s="3" t="s">
        <v>105</v>
      </c>
    </row>
    <row r="231" spans="1:6" s="3" customFormat="1" x14ac:dyDescent="0.25">
      <c r="A231" s="83" t="s">
        <v>3</v>
      </c>
      <c r="B231" s="83" t="s">
        <v>4</v>
      </c>
      <c r="C231" s="84" t="s">
        <v>5</v>
      </c>
      <c r="D231" s="83" t="s">
        <v>6</v>
      </c>
      <c r="E231" s="83" t="s">
        <v>58</v>
      </c>
      <c r="F231" s="83" t="s">
        <v>3</v>
      </c>
    </row>
    <row r="232" spans="1:6" s="3" customFormat="1" x14ac:dyDescent="0.25">
      <c r="A232" s="71">
        <v>1100</v>
      </c>
      <c r="B232" s="3" t="s">
        <v>7</v>
      </c>
      <c r="C232" s="4">
        <v>3480704</v>
      </c>
      <c r="E232" s="85" t="s">
        <v>87</v>
      </c>
      <c r="F232" s="71">
        <f t="shared" ref="F232:F241" si="24">A232</f>
        <v>1100</v>
      </c>
    </row>
    <row r="233" spans="1:6" s="3" customFormat="1" x14ac:dyDescent="0.25">
      <c r="A233" s="71">
        <f>A232+1</f>
        <v>1101</v>
      </c>
      <c r="B233" s="3" t="s">
        <v>8</v>
      </c>
      <c r="C233" s="4">
        <v>0</v>
      </c>
      <c r="E233" s="85" t="s">
        <v>88</v>
      </c>
      <c r="F233" s="71">
        <f t="shared" si="24"/>
        <v>1101</v>
      </c>
    </row>
    <row r="234" spans="1:6" s="3" customFormat="1" x14ac:dyDescent="0.25">
      <c r="A234" s="71">
        <f t="shared" ref="A234:A243" si="25">A233+1</f>
        <v>1102</v>
      </c>
      <c r="B234" s="83" t="s">
        <v>55</v>
      </c>
      <c r="C234" s="86">
        <f>SUM(C232:C233)</f>
        <v>3480704</v>
      </c>
      <c r="F234" s="71">
        <f t="shared" si="24"/>
        <v>1102</v>
      </c>
    </row>
    <row r="235" spans="1:6" s="3" customFormat="1" x14ac:dyDescent="0.25">
      <c r="A235" s="71">
        <f t="shared" si="25"/>
        <v>1103</v>
      </c>
      <c r="B235" s="87"/>
      <c r="C235" s="88"/>
      <c r="F235" s="71">
        <f t="shared" si="24"/>
        <v>1103</v>
      </c>
    </row>
    <row r="236" spans="1:6" s="3" customFormat="1" x14ac:dyDescent="0.25">
      <c r="A236" s="71">
        <f t="shared" si="25"/>
        <v>1104</v>
      </c>
      <c r="B236" s="83" t="s">
        <v>56</v>
      </c>
      <c r="C236" s="86">
        <f>C241</f>
        <v>0</v>
      </c>
      <c r="D236" s="83"/>
      <c r="E236" s="3" t="s">
        <v>99</v>
      </c>
      <c r="F236" s="71">
        <f t="shared" si="24"/>
        <v>1104</v>
      </c>
    </row>
    <row r="237" spans="1:6" s="3" customFormat="1" x14ac:dyDescent="0.25">
      <c r="A237" s="71">
        <f t="shared" si="25"/>
        <v>1105</v>
      </c>
      <c r="B237" s="83"/>
      <c r="C237" s="84"/>
      <c r="D237" s="83"/>
      <c r="F237" s="71">
        <f t="shared" si="24"/>
        <v>1105</v>
      </c>
    </row>
    <row r="238" spans="1:6" s="3" customFormat="1" ht="15" thickBot="1" x14ac:dyDescent="0.3">
      <c r="A238" s="71">
        <f t="shared" si="25"/>
        <v>1106</v>
      </c>
      <c r="B238" s="83" t="s">
        <v>57</v>
      </c>
      <c r="C238" s="89">
        <f>C236+C234</f>
        <v>3480704</v>
      </c>
      <c r="E238" s="3" t="s">
        <v>100</v>
      </c>
      <c r="F238" s="71">
        <f t="shared" si="24"/>
        <v>1106</v>
      </c>
    </row>
    <row r="239" spans="1:6" s="3" customFormat="1" ht="15" thickTop="1" x14ac:dyDescent="0.25">
      <c r="A239" s="71">
        <f t="shared" si="25"/>
        <v>1107</v>
      </c>
      <c r="B239" s="83"/>
      <c r="C239" s="84"/>
      <c r="F239" s="71">
        <f t="shared" si="24"/>
        <v>1107</v>
      </c>
    </row>
    <row r="240" spans="1:6" s="3" customFormat="1" x14ac:dyDescent="0.25">
      <c r="A240" s="71">
        <f t="shared" si="25"/>
        <v>1108</v>
      </c>
      <c r="B240" s="90" t="s">
        <v>10</v>
      </c>
      <c r="C240" s="64"/>
      <c r="D240" s="98"/>
      <c r="E240" s="66"/>
      <c r="F240" s="71">
        <f t="shared" si="24"/>
        <v>1108</v>
      </c>
    </row>
    <row r="241" spans="1:6" s="3" customFormat="1" x14ac:dyDescent="0.25">
      <c r="A241" s="71">
        <f t="shared" si="25"/>
        <v>1109</v>
      </c>
      <c r="B241" s="67" t="s">
        <v>61</v>
      </c>
      <c r="C241" s="68">
        <f>SUM(C242:C243)</f>
        <v>0</v>
      </c>
      <c r="D241" s="3" t="s">
        <v>62</v>
      </c>
      <c r="E241" s="69"/>
      <c r="F241" s="71">
        <f t="shared" si="24"/>
        <v>1109</v>
      </c>
    </row>
    <row r="242" spans="1:6" s="3" customFormat="1" hidden="1" outlineLevel="1" x14ac:dyDescent="0.25">
      <c r="A242" s="71">
        <f t="shared" si="25"/>
        <v>1110</v>
      </c>
      <c r="B242" s="67" t="s">
        <v>59</v>
      </c>
      <c r="C242" s="74"/>
      <c r="E242" s="69"/>
      <c r="F242" s="71" t="e">
        <f>#REF!+1</f>
        <v>#REF!</v>
      </c>
    </row>
    <row r="243" spans="1:6" s="3" customFormat="1" hidden="1" outlineLevel="1" x14ac:dyDescent="0.25">
      <c r="A243" s="71">
        <f t="shared" si="25"/>
        <v>1111</v>
      </c>
      <c r="B243" s="75" t="s">
        <v>59</v>
      </c>
      <c r="C243" s="6"/>
      <c r="D243" s="76"/>
      <c r="E243" s="77"/>
      <c r="F243" s="71" t="e">
        <f t="shared" ref="F243" si="26">F242+1</f>
        <v>#REF!</v>
      </c>
    </row>
    <row r="244" spans="1:6" s="3" customFormat="1" collapsed="1" x14ac:dyDescent="0.25">
      <c r="B244" s="65"/>
      <c r="C244" s="65"/>
      <c r="D244" s="65"/>
      <c r="E244" s="65"/>
    </row>
    <row r="245" spans="1:6" s="3" customFormat="1" ht="15" thickBot="1" x14ac:dyDescent="0.3">
      <c r="A245" s="105"/>
      <c r="B245" s="105"/>
      <c r="C245" s="106"/>
      <c r="D245" s="105"/>
      <c r="E245" s="105"/>
      <c r="F245" s="105"/>
    </row>
    <row r="246" spans="1:6" s="3" customFormat="1" x14ac:dyDescent="0.25"/>
    <row r="247" spans="1:6" s="3" customFormat="1" x14ac:dyDescent="0.25">
      <c r="A247" s="83" t="s">
        <v>113</v>
      </c>
    </row>
    <row r="248" spans="1:6" s="3" customFormat="1" x14ac:dyDescent="0.25">
      <c r="A248" s="3" t="s">
        <v>118</v>
      </c>
    </row>
    <row r="249" spans="1:6" s="3" customFormat="1" x14ac:dyDescent="0.25">
      <c r="A249" s="3" t="s">
        <v>119</v>
      </c>
    </row>
    <row r="250" spans="1:6" s="3" customFormat="1" x14ac:dyDescent="0.25">
      <c r="A250" s="3" t="s">
        <v>120</v>
      </c>
    </row>
    <row r="251" spans="1:6" s="3" customFormat="1" x14ac:dyDescent="0.25"/>
    <row r="252" spans="1:6" s="3" customFormat="1" x14ac:dyDescent="0.25"/>
    <row r="253" spans="1:6" x14ac:dyDescent="0.3">
      <c r="C253" s="7"/>
    </row>
    <row r="254" spans="1:6" x14ac:dyDescent="0.3">
      <c r="C254" s="7"/>
    </row>
    <row r="255" spans="1:6" x14ac:dyDescent="0.3">
      <c r="C255" s="7"/>
    </row>
    <row r="256" spans="1:6" x14ac:dyDescent="0.3">
      <c r="C256" s="7"/>
    </row>
    <row r="257" spans="3:3" x14ac:dyDescent="0.3">
      <c r="C257" s="7"/>
    </row>
    <row r="258" spans="3:3" x14ac:dyDescent="0.3">
      <c r="C258" s="7"/>
    </row>
    <row r="259" spans="3:3" x14ac:dyDescent="0.3">
      <c r="C259" s="7"/>
    </row>
    <row r="260" spans="3:3" x14ac:dyDescent="0.3">
      <c r="C260" s="7"/>
    </row>
    <row r="262" spans="3:3" x14ac:dyDescent="0.3">
      <c r="C262" s="7"/>
    </row>
    <row r="263" spans="3:3" x14ac:dyDescent="0.3">
      <c r="C263" s="7"/>
    </row>
    <row r="264" spans="3:3" x14ac:dyDescent="0.3">
      <c r="C264" s="7"/>
    </row>
  </sheetData>
  <mergeCells count="6">
    <mergeCell ref="A6:E6"/>
    <mergeCell ref="A1:E1"/>
    <mergeCell ref="A2:E2"/>
    <mergeCell ref="A3:E3"/>
    <mergeCell ref="A4:E4"/>
    <mergeCell ref="A5:E5"/>
  </mergeCells>
  <pageMargins left="0.7" right="0.7" top="0.41" bottom="0.53" header="0.25" footer="0.3"/>
  <pageSetup scale="60" fitToHeight="100" orientation="landscape" r:id="rId1"/>
  <headerFooter>
    <oddHeader>&amp;R&amp;9FERC-TO21-IR-CPUC-PGE-COS-02-AU.10_Atch01</oddHeader>
  </headerFooter>
  <rowBreaks count="4" manualBreakCount="4">
    <brk id="53" max="5" man="1"/>
    <brk id="107" max="5" man="1"/>
    <brk id="150" max="5" man="1"/>
    <brk id="192" max="5" man="1"/>
  </rowBreaks>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07AEA-0146-4671-A325-88B5E2076C5E}">
  <dimension ref="A5:AA53"/>
  <sheetViews>
    <sheetView tabSelected="1" topLeftCell="A14" zoomScale="80" zoomScaleNormal="80" workbookViewId="0">
      <selection activeCell="C22" sqref="C22"/>
    </sheetView>
  </sheetViews>
  <sheetFormatPr defaultColWidth="9.21875" defaultRowHeight="13.8" x14ac:dyDescent="0.25"/>
  <cols>
    <col min="1" max="1" width="6.21875" style="8" customWidth="1"/>
    <col min="2" max="2" width="3.44140625" style="8" customWidth="1"/>
    <col min="3" max="3" width="4.21875" style="8" customWidth="1"/>
    <col min="4" max="7" width="9.21875" style="8"/>
    <col min="8" max="10" width="9.21875" style="8" customWidth="1"/>
    <col min="11" max="11" width="14.44140625" style="8" customWidth="1"/>
    <col min="12" max="12" width="10.44140625" style="8" customWidth="1"/>
    <col min="13" max="13" width="1.77734375" style="8" customWidth="1"/>
    <col min="14" max="14" width="22" style="15" bestFit="1" customWidth="1"/>
    <col min="15" max="15" width="11.77734375" style="15" bestFit="1" customWidth="1"/>
    <col min="16" max="16" width="16.21875" style="8" bestFit="1" customWidth="1"/>
    <col min="17" max="17" width="11.88671875" style="8" customWidth="1"/>
    <col min="18" max="18" width="15.77734375" style="8" bestFit="1" customWidth="1"/>
    <col min="19" max="19" width="25.21875" style="8" hidden="1" customWidth="1"/>
    <col min="20" max="20" width="18.77734375" style="8" bestFit="1" customWidth="1"/>
    <col min="21" max="21" width="11.77734375" style="52" bestFit="1" customWidth="1"/>
    <col min="22" max="22" width="14.21875" style="8" customWidth="1"/>
    <col min="23" max="23" width="13.21875" style="8" customWidth="1"/>
    <col min="24" max="24" width="14.21875" style="8" customWidth="1"/>
    <col min="25" max="25" width="10.21875" style="8" bestFit="1" customWidth="1"/>
    <col min="26" max="26" width="11.44140625" style="8" bestFit="1" customWidth="1"/>
    <col min="27" max="27" width="10.21875" style="8" bestFit="1" customWidth="1"/>
    <col min="28" max="16384" width="9.21875" style="8"/>
  </cols>
  <sheetData>
    <row r="5" spans="1:22" x14ac:dyDescent="0.25">
      <c r="B5" s="125" t="s">
        <v>0</v>
      </c>
      <c r="C5" s="125"/>
      <c r="D5" s="125"/>
      <c r="E5" s="125"/>
      <c r="F5" s="125"/>
      <c r="G5" s="125"/>
      <c r="H5" s="125"/>
      <c r="I5" s="125"/>
      <c r="J5" s="125"/>
      <c r="K5" s="125"/>
      <c r="L5" s="125"/>
      <c r="M5" s="125"/>
      <c r="N5" s="125"/>
      <c r="O5" s="125"/>
      <c r="P5" s="125"/>
      <c r="Q5" s="125"/>
      <c r="R5" s="125"/>
      <c r="S5" s="125"/>
      <c r="T5" s="52"/>
    </row>
    <row r="6" spans="1:22" x14ac:dyDescent="0.25">
      <c r="B6" s="125" t="s">
        <v>60</v>
      </c>
      <c r="C6" s="125"/>
      <c r="D6" s="125"/>
      <c r="E6" s="125"/>
      <c r="F6" s="125"/>
      <c r="G6" s="125"/>
      <c r="H6" s="125"/>
      <c r="I6" s="125"/>
      <c r="J6" s="125"/>
      <c r="K6" s="125"/>
      <c r="L6" s="125"/>
      <c r="M6" s="125"/>
      <c r="N6" s="125"/>
      <c r="O6" s="125"/>
      <c r="P6" s="125"/>
      <c r="Q6" s="125"/>
      <c r="R6" s="125"/>
      <c r="S6" s="125"/>
      <c r="T6" s="52"/>
    </row>
    <row r="7" spans="1:22" x14ac:dyDescent="0.25">
      <c r="B7" s="125" t="s">
        <v>103</v>
      </c>
      <c r="C7" s="125"/>
      <c r="D7" s="125"/>
      <c r="E7" s="125"/>
      <c r="F7" s="125"/>
      <c r="G7" s="125"/>
      <c r="H7" s="125"/>
      <c r="I7" s="125"/>
      <c r="J7" s="125"/>
      <c r="K7" s="125"/>
      <c r="L7" s="125"/>
      <c r="M7" s="125"/>
      <c r="N7" s="125"/>
      <c r="O7" s="125"/>
      <c r="P7" s="125"/>
      <c r="Q7" s="125"/>
      <c r="R7" s="125"/>
      <c r="S7" s="125"/>
      <c r="T7" s="10"/>
    </row>
    <row r="8" spans="1:22" x14ac:dyDescent="0.25">
      <c r="B8" s="125" t="s">
        <v>121</v>
      </c>
      <c r="C8" s="125"/>
      <c r="D8" s="125"/>
      <c r="E8" s="125"/>
      <c r="F8" s="125"/>
      <c r="G8" s="125"/>
      <c r="H8" s="125"/>
      <c r="I8" s="125"/>
      <c r="J8" s="125"/>
      <c r="K8" s="125"/>
      <c r="L8" s="125"/>
      <c r="M8" s="125"/>
      <c r="N8" s="125"/>
      <c r="O8" s="125"/>
      <c r="P8" s="125"/>
      <c r="Q8" s="125"/>
      <c r="R8" s="125"/>
      <c r="S8" s="125"/>
      <c r="T8" s="10"/>
    </row>
    <row r="9" spans="1:22" x14ac:dyDescent="0.25">
      <c r="B9" s="125" t="s">
        <v>238</v>
      </c>
      <c r="C9" s="125"/>
      <c r="D9" s="125"/>
      <c r="E9" s="125"/>
      <c r="F9" s="125"/>
      <c r="G9" s="125"/>
      <c r="H9" s="125"/>
      <c r="I9" s="125"/>
      <c r="J9" s="125"/>
      <c r="K9" s="125"/>
      <c r="L9" s="125"/>
      <c r="M9" s="125"/>
      <c r="N9" s="125"/>
      <c r="O9" s="125"/>
      <c r="P9" s="125"/>
      <c r="Q9" s="125"/>
      <c r="R9" s="125"/>
      <c r="S9" s="125"/>
      <c r="T9" s="52"/>
    </row>
    <row r="10" spans="1:22" x14ac:dyDescent="0.25">
      <c r="B10" s="125"/>
      <c r="C10" s="125"/>
      <c r="D10" s="125"/>
      <c r="E10" s="125"/>
      <c r="F10" s="125"/>
      <c r="G10" s="125"/>
      <c r="H10" s="125"/>
      <c r="I10" s="125"/>
      <c r="J10" s="125"/>
      <c r="K10" s="125"/>
      <c r="L10" s="125"/>
      <c r="M10" s="125"/>
      <c r="N10" s="125"/>
      <c r="O10" s="125"/>
      <c r="P10" s="125"/>
      <c r="Q10" s="125"/>
      <c r="R10" s="125"/>
      <c r="S10" s="125"/>
      <c r="T10" s="52"/>
    </row>
    <row r="11" spans="1:22" x14ac:dyDescent="0.25">
      <c r="B11" s="52"/>
      <c r="C11" s="52"/>
      <c r="D11" s="52"/>
      <c r="E11" s="52"/>
      <c r="F11" s="52"/>
      <c r="G11" s="52"/>
      <c r="H11" s="52"/>
      <c r="I11" s="52"/>
      <c r="J11" s="52"/>
      <c r="K11" s="52"/>
      <c r="L11" s="52"/>
      <c r="M11" s="52"/>
      <c r="N11" s="52"/>
      <c r="O11" s="52"/>
      <c r="P11" s="52" t="s">
        <v>129</v>
      </c>
      <c r="Q11" s="52"/>
      <c r="R11" s="52"/>
      <c r="S11" s="52"/>
      <c r="T11" s="52"/>
    </row>
    <row r="12" spans="1:22" x14ac:dyDescent="0.25">
      <c r="B12" s="52"/>
      <c r="C12" s="52"/>
      <c r="D12" s="52"/>
      <c r="E12" s="52"/>
      <c r="F12" s="52"/>
      <c r="G12" s="52"/>
      <c r="H12" s="52"/>
      <c r="I12" s="52"/>
      <c r="J12" s="52"/>
      <c r="K12" s="52"/>
      <c r="L12" s="52"/>
      <c r="M12" s="52"/>
      <c r="N12" s="52"/>
      <c r="O12" s="52"/>
      <c r="P12" s="52"/>
      <c r="Q12" s="52"/>
      <c r="R12" s="52"/>
      <c r="S12" s="52"/>
      <c r="T12" s="52"/>
    </row>
    <row r="13" spans="1:22" ht="66" customHeight="1" x14ac:dyDescent="0.25">
      <c r="N13" s="126" t="s">
        <v>178</v>
      </c>
      <c r="O13" s="127"/>
      <c r="P13" s="127"/>
      <c r="Q13" s="127"/>
      <c r="R13" s="128"/>
      <c r="V13" s="54"/>
    </row>
    <row r="14" spans="1:22" s="14" customFormat="1" ht="45.6" customHeight="1" x14ac:dyDescent="0.25">
      <c r="A14" s="11" t="s">
        <v>130</v>
      </c>
      <c r="B14" s="12" t="s">
        <v>131</v>
      </c>
      <c r="C14" s="12"/>
      <c r="D14" s="12"/>
      <c r="E14" s="12"/>
      <c r="F14" s="12"/>
      <c r="G14" s="12"/>
      <c r="H14" s="12"/>
      <c r="I14" s="12"/>
      <c r="J14" s="12"/>
      <c r="K14" s="12"/>
      <c r="L14" s="12"/>
      <c r="M14" s="12"/>
      <c r="N14" s="13" t="s">
        <v>132</v>
      </c>
      <c r="O14" s="118" t="s">
        <v>256</v>
      </c>
      <c r="P14" s="13" t="s">
        <v>123</v>
      </c>
      <c r="Q14" s="118" t="s">
        <v>256</v>
      </c>
      <c r="R14" s="13" t="s">
        <v>133</v>
      </c>
      <c r="S14" s="44" t="s">
        <v>134</v>
      </c>
      <c r="T14" s="13" t="s">
        <v>135</v>
      </c>
      <c r="U14" s="45" t="s">
        <v>136</v>
      </c>
    </row>
    <row r="15" spans="1:22" x14ac:dyDescent="0.25">
      <c r="A15" s="15">
        <v>100</v>
      </c>
      <c r="B15" s="17" t="s">
        <v>138</v>
      </c>
      <c r="C15" s="129" t="s">
        <v>237</v>
      </c>
      <c r="D15" s="129"/>
      <c r="E15" s="129"/>
      <c r="F15" s="129"/>
      <c r="G15" s="129"/>
      <c r="H15" s="129"/>
      <c r="I15" s="129"/>
      <c r="J15" s="129"/>
      <c r="K15" s="129"/>
      <c r="L15" s="50"/>
      <c r="M15" s="50"/>
      <c r="N15" s="107"/>
      <c r="O15" s="107"/>
      <c r="P15" s="108"/>
      <c r="Q15" s="108"/>
      <c r="R15" s="15"/>
      <c r="S15" s="15"/>
      <c r="T15" s="15"/>
    </row>
    <row r="16" spans="1:22" ht="61.2" x14ac:dyDescent="0.25">
      <c r="A16" s="15">
        <f t="shared" ref="A16:A43" si="0">A15+1</f>
        <v>101</v>
      </c>
      <c r="C16" s="18"/>
      <c r="D16" s="48"/>
      <c r="E16" s="48"/>
      <c r="F16" s="48"/>
      <c r="G16" s="48"/>
      <c r="H16" s="48"/>
      <c r="I16" s="48"/>
      <c r="J16" s="48"/>
      <c r="K16" s="48"/>
      <c r="L16" s="48"/>
      <c r="M16" s="48"/>
      <c r="N16" s="58"/>
      <c r="O16" s="58"/>
      <c r="P16" s="58">
        <v>2338828.7400000002</v>
      </c>
      <c r="Q16" s="119" t="s">
        <v>260</v>
      </c>
      <c r="R16" s="20">
        <f>SUM(N16:P16)</f>
        <v>2338828.7400000002</v>
      </c>
      <c r="S16" s="21"/>
      <c r="T16" s="117" t="s">
        <v>236</v>
      </c>
      <c r="U16" s="53"/>
    </row>
    <row r="17" spans="1:27" x14ac:dyDescent="0.25">
      <c r="A17" s="15">
        <f t="shared" si="0"/>
        <v>102</v>
      </c>
      <c r="C17" s="18"/>
      <c r="D17" s="48"/>
      <c r="E17" s="48"/>
      <c r="F17" s="48"/>
      <c r="G17" s="48"/>
      <c r="H17" s="48"/>
      <c r="I17" s="48"/>
      <c r="J17" s="48"/>
      <c r="K17" s="48"/>
      <c r="L17" s="48"/>
      <c r="M17" s="48"/>
      <c r="N17" s="58">
        <v>3153028.872752659</v>
      </c>
      <c r="O17" s="58"/>
      <c r="P17" s="58"/>
      <c r="Q17" s="58"/>
      <c r="R17" s="20">
        <f>SUM(N17:P17)</f>
        <v>3153028.872752659</v>
      </c>
      <c r="S17" s="21"/>
      <c r="T17" s="23" t="s">
        <v>176</v>
      </c>
      <c r="U17" s="53"/>
      <c r="Y17" s="57"/>
    </row>
    <row r="18" spans="1:27" ht="29.25" customHeight="1" x14ac:dyDescent="0.25">
      <c r="A18" s="15">
        <f t="shared" si="0"/>
        <v>103</v>
      </c>
      <c r="C18" s="129" t="s">
        <v>140</v>
      </c>
      <c r="D18" s="129"/>
      <c r="E18" s="129"/>
      <c r="F18" s="129"/>
      <c r="G18" s="129"/>
      <c r="H18" s="129"/>
      <c r="I18" s="129"/>
      <c r="J18" s="129"/>
      <c r="K18" s="129"/>
      <c r="L18" s="50"/>
      <c r="M18" s="50"/>
      <c r="N18" s="59">
        <f>SUM(N16:N17)</f>
        <v>3153028.872752659</v>
      </c>
      <c r="O18" s="59"/>
      <c r="P18" s="59">
        <f>SUM(P16:P17)</f>
        <v>2338828.7400000002</v>
      </c>
      <c r="Q18" s="59"/>
      <c r="R18" s="59">
        <f>SUM(R16:R17)</f>
        <v>5491857.6127526592</v>
      </c>
      <c r="S18" s="21"/>
      <c r="T18" s="22"/>
      <c r="U18" s="52" t="s">
        <v>137</v>
      </c>
    </row>
    <row r="19" spans="1:27" x14ac:dyDescent="0.25">
      <c r="A19" s="15">
        <f t="shared" si="0"/>
        <v>104</v>
      </c>
      <c r="B19" s="9">
        <v>2</v>
      </c>
      <c r="C19" s="129" t="s">
        <v>205</v>
      </c>
      <c r="D19" s="129"/>
      <c r="E19" s="129"/>
      <c r="F19" s="129"/>
      <c r="G19" s="129"/>
      <c r="H19" s="129"/>
      <c r="I19" s="129"/>
      <c r="J19" s="129"/>
      <c r="K19" s="129"/>
      <c r="L19" s="50"/>
      <c r="M19" s="50"/>
      <c r="N19" s="58">
        <v>4206188.3747420795</v>
      </c>
      <c r="O19" s="58"/>
      <c r="P19" s="116">
        <v>2781573.0839999998</v>
      </c>
      <c r="Q19" s="119" t="s">
        <v>257</v>
      </c>
      <c r="R19" s="20">
        <f>SUM(N19:P19)</f>
        <v>6987761.4587420793</v>
      </c>
      <c r="S19" s="21"/>
      <c r="T19" s="23" t="s">
        <v>181</v>
      </c>
      <c r="X19" s="54"/>
    </row>
    <row r="20" spans="1:27" x14ac:dyDescent="0.25">
      <c r="A20" s="15">
        <f t="shared" si="0"/>
        <v>105</v>
      </c>
      <c r="B20" s="9"/>
      <c r="C20" s="25" t="s">
        <v>215</v>
      </c>
      <c r="D20" s="50"/>
      <c r="E20" s="50"/>
      <c r="F20" s="50"/>
      <c r="G20" s="50"/>
      <c r="H20" s="50"/>
      <c r="I20" s="50"/>
      <c r="J20" s="50"/>
      <c r="K20" s="50"/>
      <c r="L20" s="50"/>
      <c r="M20" s="50"/>
      <c r="P20" s="58">
        <v>0</v>
      </c>
      <c r="Q20" s="58"/>
      <c r="R20" s="20">
        <f>SUM(P20:P20)</f>
        <v>0</v>
      </c>
      <c r="S20" s="21"/>
      <c r="T20" s="23" t="s">
        <v>141</v>
      </c>
      <c r="U20" s="10"/>
      <c r="V20" s="54"/>
      <c r="X20" s="54"/>
    </row>
    <row r="21" spans="1:27" ht="27.6" customHeight="1" x14ac:dyDescent="0.25">
      <c r="A21" s="15">
        <f t="shared" si="0"/>
        <v>106</v>
      </c>
      <c r="C21" s="135" t="s">
        <v>264</v>
      </c>
      <c r="D21" s="135" t="s">
        <v>263</v>
      </c>
      <c r="E21" s="50"/>
      <c r="F21" s="50"/>
      <c r="G21" s="50"/>
      <c r="H21" s="50"/>
      <c r="I21" s="50"/>
      <c r="J21" s="50"/>
      <c r="K21" s="50"/>
      <c r="L21" s="50"/>
      <c r="M21" s="50"/>
      <c r="N21" s="59">
        <f>SUM(N19:N20)</f>
        <v>4206188.3747420795</v>
      </c>
      <c r="O21" s="59"/>
      <c r="P21" s="59">
        <f>SUM(P19:P20)</f>
        <v>2781573.0839999998</v>
      </c>
      <c r="Q21" s="59"/>
      <c r="R21" s="59">
        <f>SUM(R19:R20)</f>
        <v>6987761.4587420793</v>
      </c>
      <c r="S21" s="21"/>
      <c r="T21" s="23" t="s">
        <v>181</v>
      </c>
      <c r="U21" s="52" t="s">
        <v>139</v>
      </c>
    </row>
    <row r="22" spans="1:27" ht="32.25" customHeight="1" x14ac:dyDescent="0.25">
      <c r="A22" s="15">
        <f t="shared" si="0"/>
        <v>107</v>
      </c>
      <c r="B22" s="9">
        <v>3</v>
      </c>
      <c r="C22" s="17" t="s">
        <v>265</v>
      </c>
      <c r="D22" s="50"/>
      <c r="E22" s="50"/>
      <c r="F22" s="50"/>
      <c r="G22" s="50"/>
      <c r="H22" s="50"/>
      <c r="I22" s="50"/>
      <c r="J22" s="50"/>
      <c r="K22" s="50"/>
      <c r="N22" s="19"/>
      <c r="O22" s="19"/>
      <c r="P22" s="19"/>
      <c r="Q22" s="19"/>
      <c r="R22" s="19"/>
      <c r="S22" s="21"/>
      <c r="T22" s="23"/>
    </row>
    <row r="23" spans="1:27" ht="18.600000000000001" customHeight="1" x14ac:dyDescent="0.25">
      <c r="A23" s="15">
        <f t="shared" si="0"/>
        <v>108</v>
      </c>
      <c r="C23" s="9" t="s">
        <v>142</v>
      </c>
      <c r="D23" s="133" t="s">
        <v>143</v>
      </c>
      <c r="E23" s="133"/>
      <c r="F23" s="133"/>
      <c r="G23" s="133"/>
      <c r="H23" s="133"/>
      <c r="I23" s="133"/>
      <c r="J23" s="133"/>
      <c r="K23" s="133"/>
      <c r="L23" s="48"/>
      <c r="M23" s="48"/>
      <c r="N23" s="24"/>
      <c r="O23" s="24"/>
      <c r="P23" s="19"/>
      <c r="Q23" s="19"/>
      <c r="R23" s="19"/>
      <c r="S23" s="21"/>
      <c r="T23" s="23"/>
    </row>
    <row r="24" spans="1:27" x14ac:dyDescent="0.25">
      <c r="A24" s="15">
        <f t="shared" si="0"/>
        <v>109</v>
      </c>
      <c r="D24" s="25" t="s">
        <v>144</v>
      </c>
      <c r="N24" s="58">
        <v>70589.910870123611</v>
      </c>
      <c r="O24" s="58"/>
      <c r="P24" s="58">
        <v>71833.432499999995</v>
      </c>
      <c r="Q24" s="58"/>
      <c r="R24" s="20">
        <f>SUM(N24:P24)</f>
        <v>142423.34337012359</v>
      </c>
      <c r="S24" s="26" t="s">
        <v>145</v>
      </c>
      <c r="T24" s="23"/>
    </row>
    <row r="25" spans="1:27" x14ac:dyDescent="0.25">
      <c r="A25" s="15">
        <f t="shared" si="0"/>
        <v>110</v>
      </c>
      <c r="D25" s="25" t="s">
        <v>146</v>
      </c>
      <c r="N25" s="58">
        <v>4324.3071783082487</v>
      </c>
      <c r="O25" s="58"/>
      <c r="P25" s="58">
        <v>4399.83</v>
      </c>
      <c r="Q25" s="58"/>
      <c r="R25" s="20">
        <f t="shared" ref="R25:R30" si="1">SUM(N25:P25)</f>
        <v>8724.1371783082486</v>
      </c>
      <c r="S25" s="26" t="s">
        <v>147</v>
      </c>
      <c r="T25" s="23"/>
    </row>
    <row r="26" spans="1:27" x14ac:dyDescent="0.25">
      <c r="A26" s="15">
        <f t="shared" si="0"/>
        <v>111</v>
      </c>
      <c r="D26" s="25" t="s">
        <v>148</v>
      </c>
      <c r="N26" s="58">
        <v>449.63472958792374</v>
      </c>
      <c r="O26" s="58"/>
      <c r="P26" s="58">
        <v>457.56</v>
      </c>
      <c r="Q26" s="58"/>
      <c r="R26" s="20">
        <f t="shared" si="1"/>
        <v>907.1947295879238</v>
      </c>
      <c r="S26" s="26" t="s">
        <v>149</v>
      </c>
      <c r="T26" s="23"/>
    </row>
    <row r="27" spans="1:27" x14ac:dyDescent="0.25">
      <c r="A27" s="15">
        <f t="shared" si="0"/>
        <v>112</v>
      </c>
      <c r="D27" s="25" t="s">
        <v>150</v>
      </c>
      <c r="N27" s="58">
        <v>0</v>
      </c>
      <c r="O27" s="58"/>
      <c r="P27" s="58">
        <v>0</v>
      </c>
      <c r="Q27" s="58"/>
      <c r="R27" s="20">
        <f t="shared" si="1"/>
        <v>0</v>
      </c>
      <c r="S27" s="26"/>
      <c r="T27" s="23"/>
    </row>
    <row r="28" spans="1:27" x14ac:dyDescent="0.25">
      <c r="A28" s="15">
        <f t="shared" si="0"/>
        <v>113</v>
      </c>
      <c r="D28" s="25" t="s">
        <v>151</v>
      </c>
      <c r="N28" s="58">
        <v>259.08830454913897</v>
      </c>
      <c r="O28" s="58"/>
      <c r="P28" s="58">
        <v>263.65500000000003</v>
      </c>
      <c r="Q28" s="58"/>
      <c r="R28" s="20">
        <f t="shared" si="1"/>
        <v>522.743304549139</v>
      </c>
      <c r="S28" s="26" t="s">
        <v>152</v>
      </c>
      <c r="T28" s="23"/>
    </row>
    <row r="29" spans="1:27" x14ac:dyDescent="0.25">
      <c r="A29" s="15">
        <f t="shared" si="0"/>
        <v>114</v>
      </c>
      <c r="D29" s="25" t="s">
        <v>153</v>
      </c>
      <c r="N29" s="58">
        <v>0</v>
      </c>
      <c r="O29" s="58"/>
      <c r="P29" s="58">
        <v>0</v>
      </c>
      <c r="Q29" s="58"/>
      <c r="R29" s="20">
        <f t="shared" si="1"/>
        <v>0</v>
      </c>
      <c r="S29" s="26" t="s">
        <v>154</v>
      </c>
      <c r="T29" s="23"/>
    </row>
    <row r="30" spans="1:27" x14ac:dyDescent="0.25">
      <c r="A30" s="15">
        <f t="shared" si="0"/>
        <v>115</v>
      </c>
      <c r="D30" s="25" t="s">
        <v>155</v>
      </c>
      <c r="N30" s="58">
        <v>0</v>
      </c>
      <c r="O30" s="58"/>
      <c r="P30" s="58">
        <v>0</v>
      </c>
      <c r="Q30" s="58"/>
      <c r="R30" s="20">
        <f t="shared" si="1"/>
        <v>0</v>
      </c>
      <c r="S30" s="26" t="s">
        <v>154</v>
      </c>
      <c r="T30" s="23"/>
    </row>
    <row r="31" spans="1:27" ht="26.25" customHeight="1" x14ac:dyDescent="0.25">
      <c r="A31" s="15">
        <f t="shared" si="0"/>
        <v>116</v>
      </c>
      <c r="C31" s="9" t="s">
        <v>156</v>
      </c>
      <c r="D31" s="25"/>
      <c r="N31" s="59">
        <f>SUM(N24:N30)</f>
        <v>75622.941082568912</v>
      </c>
      <c r="O31" s="59"/>
      <c r="P31" s="59">
        <f>SUM(P24:P30)</f>
        <v>76954.477499999994</v>
      </c>
      <c r="Q31" s="59"/>
      <c r="R31" s="59">
        <f>SUM(R24:R30)</f>
        <v>152577.41858256891</v>
      </c>
      <c r="S31" s="28"/>
      <c r="T31" s="22" t="s">
        <v>177</v>
      </c>
      <c r="AA31" s="29"/>
    </row>
    <row r="32" spans="1:27" x14ac:dyDescent="0.25">
      <c r="A32" s="15">
        <f t="shared" si="0"/>
        <v>117</v>
      </c>
      <c r="B32" s="9"/>
      <c r="C32" s="9" t="s">
        <v>158</v>
      </c>
      <c r="D32" s="133" t="s">
        <v>159</v>
      </c>
      <c r="E32" s="133"/>
      <c r="F32" s="133"/>
      <c r="G32" s="133"/>
      <c r="H32" s="133"/>
      <c r="I32" s="133"/>
      <c r="J32" s="133"/>
      <c r="K32" s="133"/>
      <c r="N32" s="109"/>
      <c r="O32" s="109"/>
      <c r="P32" s="110"/>
      <c r="Q32" s="110"/>
      <c r="R32" s="19"/>
      <c r="S32" s="21"/>
      <c r="T32" s="23"/>
    </row>
    <row r="33" spans="1:27" x14ac:dyDescent="0.25">
      <c r="A33" s="15">
        <f t="shared" si="0"/>
        <v>118</v>
      </c>
      <c r="D33" s="25" t="s">
        <v>160</v>
      </c>
      <c r="N33" s="58">
        <v>180796.42492869229</v>
      </c>
      <c r="O33" s="58"/>
      <c r="P33" s="58">
        <v>0</v>
      </c>
      <c r="Q33" s="58"/>
      <c r="R33" s="20">
        <f t="shared" ref="R33" si="2">SUM(N33:P33)</f>
        <v>180796.42492869229</v>
      </c>
      <c r="S33" s="26" t="s">
        <v>145</v>
      </c>
      <c r="T33" s="30"/>
    </row>
    <row r="34" spans="1:27" x14ac:dyDescent="0.25">
      <c r="A34" s="15">
        <f t="shared" si="0"/>
        <v>119</v>
      </c>
      <c r="D34" s="25" t="s">
        <v>161</v>
      </c>
      <c r="N34" s="58">
        <v>0</v>
      </c>
      <c r="O34" s="58"/>
      <c r="P34" s="58">
        <v>0</v>
      </c>
      <c r="Q34" s="58"/>
      <c r="R34" s="20">
        <f>SUM(N34:P34)</f>
        <v>0</v>
      </c>
      <c r="S34" s="26" t="s">
        <v>147</v>
      </c>
      <c r="T34" s="30"/>
    </row>
    <row r="35" spans="1:27" x14ac:dyDescent="0.25">
      <c r="A35" s="15">
        <f t="shared" si="0"/>
        <v>120</v>
      </c>
      <c r="D35" s="25" t="s">
        <v>239</v>
      </c>
      <c r="N35" s="58">
        <v>474.99522500675482</v>
      </c>
      <c r="O35" s="58"/>
      <c r="P35" s="58">
        <v>112910.73</v>
      </c>
      <c r="Q35" s="58"/>
      <c r="R35" s="20">
        <f>SUM(N35:P35)</f>
        <v>113385.72522500675</v>
      </c>
      <c r="S35" s="26"/>
      <c r="T35" s="30"/>
    </row>
    <row r="36" spans="1:27" x14ac:dyDescent="0.25">
      <c r="A36" s="15">
        <f t="shared" si="0"/>
        <v>121</v>
      </c>
      <c r="C36" s="9" t="s">
        <v>162</v>
      </c>
      <c r="D36" s="25"/>
      <c r="N36" s="59">
        <f>SUM(N33:N35)</f>
        <v>181271.42015369903</v>
      </c>
      <c r="O36" s="59"/>
      <c r="P36" s="59">
        <f>SUM(P33:P35)</f>
        <v>112910.73</v>
      </c>
      <c r="Q36" s="59"/>
      <c r="R36" s="59">
        <f>SUM(R33:R35)</f>
        <v>294182.15015369904</v>
      </c>
      <c r="S36" s="28"/>
      <c r="T36" s="22" t="s">
        <v>177</v>
      </c>
      <c r="AA36" s="29"/>
    </row>
    <row r="37" spans="1:27" x14ac:dyDescent="0.25">
      <c r="A37" s="15">
        <f t="shared" si="0"/>
        <v>122</v>
      </c>
      <c r="D37" s="25"/>
      <c r="N37" s="60"/>
      <c r="O37" s="60"/>
      <c r="P37" s="61"/>
      <c r="Q37" s="61"/>
      <c r="R37" s="61"/>
      <c r="T37" s="23"/>
    </row>
    <row r="38" spans="1:27" x14ac:dyDescent="0.25">
      <c r="A38" s="15">
        <f t="shared" si="0"/>
        <v>123</v>
      </c>
      <c r="C38" s="9" t="s">
        <v>163</v>
      </c>
      <c r="D38" s="9" t="s">
        <v>164</v>
      </c>
      <c r="N38" s="58">
        <v>169168.87904657412</v>
      </c>
      <c r="O38" s="58"/>
      <c r="P38" s="58">
        <v>136137.06882675001</v>
      </c>
      <c r="Q38" s="58"/>
      <c r="R38" s="20">
        <f t="shared" ref="R38" si="3">SUM(N38:P38)</f>
        <v>305305.94787332416</v>
      </c>
      <c r="S38" s="26" t="s">
        <v>165</v>
      </c>
      <c r="T38" s="55" t="s">
        <v>177</v>
      </c>
      <c r="AA38" s="29"/>
    </row>
    <row r="39" spans="1:27" x14ac:dyDescent="0.25">
      <c r="A39" s="15">
        <f t="shared" si="0"/>
        <v>124</v>
      </c>
      <c r="C39" s="9" t="s">
        <v>166</v>
      </c>
      <c r="D39" s="9" t="s">
        <v>167</v>
      </c>
      <c r="N39" s="58">
        <v>347677.31297868164</v>
      </c>
      <c r="O39" s="58"/>
      <c r="P39" s="58">
        <v>372735.63</v>
      </c>
      <c r="Q39" s="58"/>
      <c r="R39" s="20">
        <f>SUM(N39:P39)</f>
        <v>720412.94297868165</v>
      </c>
      <c r="S39" s="26" t="s">
        <v>168</v>
      </c>
      <c r="T39" s="55" t="s">
        <v>177</v>
      </c>
      <c r="U39" s="47"/>
      <c r="AA39" s="29"/>
    </row>
    <row r="40" spans="1:27" x14ac:dyDescent="0.25">
      <c r="A40" s="15">
        <f t="shared" si="0"/>
        <v>125</v>
      </c>
      <c r="C40" s="9" t="s">
        <v>169</v>
      </c>
      <c r="D40" s="9" t="s">
        <v>170</v>
      </c>
      <c r="E40" s="32"/>
      <c r="F40" s="32"/>
      <c r="G40" s="32"/>
      <c r="H40" s="32"/>
      <c r="I40" s="32"/>
      <c r="J40" s="32"/>
      <c r="K40" s="32"/>
      <c r="L40" s="32"/>
      <c r="M40" s="32"/>
      <c r="N40" s="58">
        <v>0</v>
      </c>
      <c r="O40" s="58"/>
      <c r="P40" s="58">
        <v>0</v>
      </c>
      <c r="Q40" s="58"/>
      <c r="R40" s="20">
        <f>SUM(N40:P40)</f>
        <v>0</v>
      </c>
      <c r="S40" s="26" t="s">
        <v>171</v>
      </c>
      <c r="T40" s="56" t="s">
        <v>177</v>
      </c>
      <c r="W40" s="33"/>
      <c r="AA40" s="29"/>
    </row>
    <row r="41" spans="1:27" ht="28.95" customHeight="1" x14ac:dyDescent="0.25">
      <c r="A41" s="15">
        <f t="shared" si="0"/>
        <v>126</v>
      </c>
      <c r="C41" s="9" t="s">
        <v>172</v>
      </c>
      <c r="D41" s="32"/>
      <c r="E41" s="32"/>
      <c r="F41" s="32"/>
      <c r="G41" s="32"/>
      <c r="H41" s="32"/>
      <c r="I41" s="32"/>
      <c r="J41" s="32"/>
      <c r="K41" s="32"/>
      <c r="L41" s="32"/>
      <c r="M41" s="32"/>
      <c r="N41" s="34">
        <f>N39+N38+N31+N40+N36</f>
        <v>773740.55326152372</v>
      </c>
      <c r="O41" s="34"/>
      <c r="P41" s="34">
        <f>P39+P38+P31+P40+P36</f>
        <v>698737.90632675006</v>
      </c>
      <c r="Q41" s="121" t="s">
        <v>259</v>
      </c>
      <c r="R41" s="102">
        <f>R39+R38+R31+R40+R36</f>
        <v>1472478.4595882739</v>
      </c>
      <c r="S41" s="26"/>
      <c r="T41" s="35"/>
      <c r="U41" s="46" t="s">
        <v>173</v>
      </c>
      <c r="W41" s="33"/>
      <c r="AA41" s="29"/>
    </row>
    <row r="42" spans="1:27" ht="14.4" thickBot="1" x14ac:dyDescent="0.3">
      <c r="A42" s="15">
        <f t="shared" si="0"/>
        <v>127</v>
      </c>
      <c r="D42" s="130" t="s">
        <v>174</v>
      </c>
      <c r="E42" s="130"/>
      <c r="F42" s="130"/>
      <c r="G42" s="130"/>
      <c r="H42" s="130"/>
      <c r="I42" s="130"/>
      <c r="J42" s="130"/>
      <c r="K42" s="130"/>
      <c r="L42" s="51"/>
      <c r="M42" s="51"/>
      <c r="N42" s="36">
        <f>N18+N21+N41</f>
        <v>8132957.8007562626</v>
      </c>
      <c r="O42" s="120" t="s">
        <v>258</v>
      </c>
      <c r="P42" s="36">
        <f>P18+P21+P41</f>
        <v>5819139.7303267503</v>
      </c>
      <c r="Q42" s="36"/>
      <c r="R42" s="36">
        <f>R18+R21+R41</f>
        <v>13952097.531083014</v>
      </c>
      <c r="S42" s="37"/>
      <c r="T42" s="38"/>
      <c r="V42" s="29"/>
    </row>
    <row r="43" spans="1:27" ht="14.4" thickTop="1" x14ac:dyDescent="0.25">
      <c r="A43" s="15">
        <f t="shared" si="0"/>
        <v>128</v>
      </c>
      <c r="C43" s="39"/>
      <c r="D43" s="40"/>
      <c r="E43" s="40"/>
      <c r="F43" s="40"/>
      <c r="G43" s="40"/>
      <c r="H43" s="40"/>
      <c r="I43" s="40"/>
      <c r="J43" s="40"/>
      <c r="K43" s="40"/>
      <c r="L43" s="51"/>
      <c r="M43" s="51"/>
      <c r="N43" s="27"/>
      <c r="O43" s="27"/>
      <c r="P43" s="27"/>
      <c r="Q43" s="27"/>
      <c r="R43" s="27"/>
      <c r="S43" s="37"/>
      <c r="T43" s="37"/>
      <c r="U43" s="46"/>
      <c r="V43" s="29"/>
    </row>
    <row r="44" spans="1:27" x14ac:dyDescent="0.25">
      <c r="A44" s="15"/>
      <c r="N44" s="16"/>
      <c r="O44" s="16"/>
      <c r="P44" s="31"/>
      <c r="Q44" s="31"/>
      <c r="R44" s="41"/>
    </row>
    <row r="45" spans="1:27" ht="58.2" customHeight="1" x14ac:dyDescent="0.25">
      <c r="A45" s="15"/>
      <c r="B45" s="134" t="s">
        <v>261</v>
      </c>
      <c r="C45" s="131" t="s">
        <v>262</v>
      </c>
      <c r="D45" s="131"/>
      <c r="E45" s="131"/>
      <c r="F45" s="131"/>
      <c r="G45" s="131"/>
      <c r="H45" s="131"/>
      <c r="I45" s="131"/>
      <c r="J45" s="131"/>
      <c r="K45" s="131"/>
      <c r="L45" s="131"/>
      <c r="M45" s="131"/>
      <c r="N45" s="131"/>
      <c r="O45" s="131"/>
      <c r="P45" s="131"/>
      <c r="Q45" s="131"/>
      <c r="R45" s="131"/>
      <c r="S45" s="131"/>
      <c r="T45" s="49"/>
      <c r="Z45" s="29"/>
    </row>
    <row r="46" spans="1:27" ht="15" customHeight="1" x14ac:dyDescent="0.25">
      <c r="A46" s="15"/>
      <c r="B46" s="15"/>
      <c r="C46" s="132"/>
      <c r="D46" s="132"/>
      <c r="E46" s="132"/>
      <c r="F46" s="132"/>
      <c r="G46" s="132"/>
      <c r="H46" s="132"/>
      <c r="I46" s="132"/>
      <c r="J46" s="132"/>
      <c r="K46" s="132"/>
      <c r="L46" s="132"/>
      <c r="M46" s="132"/>
      <c r="N46" s="132"/>
      <c r="O46" s="132"/>
      <c r="P46" s="132"/>
      <c r="Q46" s="132"/>
      <c r="R46" s="132"/>
      <c r="S46" s="132"/>
      <c r="T46" s="48"/>
    </row>
    <row r="47" spans="1:27" ht="13.95" customHeight="1" x14ac:dyDescent="0.25">
      <c r="A47" s="15"/>
      <c r="B47" s="15" t="s">
        <v>175</v>
      </c>
      <c r="C47" s="132" t="s">
        <v>180</v>
      </c>
      <c r="D47" s="132"/>
      <c r="E47" s="132"/>
      <c r="F47" s="132"/>
      <c r="G47" s="132"/>
      <c r="H47" s="132"/>
      <c r="I47" s="132"/>
      <c r="J47" s="132"/>
      <c r="K47" s="132"/>
      <c r="L47" s="132"/>
      <c r="M47" s="132"/>
      <c r="N47" s="132"/>
      <c r="O47" s="132"/>
      <c r="P47" s="132"/>
      <c r="Q47" s="132"/>
      <c r="R47" s="132"/>
      <c r="S47" s="132"/>
      <c r="T47" s="48"/>
    </row>
    <row r="48" spans="1:27" x14ac:dyDescent="0.25">
      <c r="A48" s="15"/>
      <c r="P48" s="33"/>
      <c r="Q48" s="33"/>
      <c r="R48" s="33"/>
      <c r="S48" s="33"/>
      <c r="T48" s="33"/>
    </row>
    <row r="49" spans="1:20" x14ac:dyDescent="0.25">
      <c r="A49" s="15">
        <v>200</v>
      </c>
      <c r="P49" s="33"/>
      <c r="Q49" s="33"/>
      <c r="R49" s="33"/>
      <c r="S49" s="33"/>
      <c r="T49" s="33"/>
    </row>
    <row r="50" spans="1:20" x14ac:dyDescent="0.25">
      <c r="A50" s="15">
        <f>A49+1</f>
        <v>201</v>
      </c>
      <c r="L50" s="8" t="s">
        <v>236</v>
      </c>
      <c r="N50" s="19">
        <f>N16</f>
        <v>0</v>
      </c>
      <c r="O50" s="19"/>
      <c r="P50" s="19">
        <f>P16+P21</f>
        <v>5120401.824</v>
      </c>
      <c r="Q50" s="19"/>
      <c r="R50" s="19">
        <f>R16+R21</f>
        <v>9326590.1987420805</v>
      </c>
    </row>
    <row r="51" spans="1:20" x14ac:dyDescent="0.25">
      <c r="A51" s="15">
        <f t="shared" ref="A51:A52" si="4">A50+1</f>
        <v>202</v>
      </c>
      <c r="L51" s="8" t="s">
        <v>176</v>
      </c>
      <c r="N51" s="19">
        <f>N17+N41-N29-N30+N21</f>
        <v>8132957.8007562626</v>
      </c>
      <c r="O51" s="19"/>
      <c r="P51" s="19">
        <f>P17</f>
        <v>0</v>
      </c>
      <c r="Q51" s="19"/>
      <c r="R51" s="19">
        <f>R17</f>
        <v>3153028.872752659</v>
      </c>
    </row>
    <row r="52" spans="1:20" x14ac:dyDescent="0.25">
      <c r="A52" s="15">
        <f t="shared" si="4"/>
        <v>203</v>
      </c>
      <c r="L52" s="8" t="s">
        <v>157</v>
      </c>
      <c r="N52" s="19">
        <f>N29+N30</f>
        <v>0</v>
      </c>
      <c r="O52" s="19"/>
      <c r="P52" s="19">
        <f t="shared" ref="P52:R52" si="5">P40+P39+P38+P31+P36</f>
        <v>698737.90632675006</v>
      </c>
      <c r="Q52" s="19"/>
      <c r="R52" s="19">
        <f t="shared" si="5"/>
        <v>1472478.4595882739</v>
      </c>
    </row>
    <row r="53" spans="1:20" x14ac:dyDescent="0.25">
      <c r="A53" s="15">
        <f t="shared" ref="A53" si="6">A52+1</f>
        <v>204</v>
      </c>
      <c r="N53" s="42">
        <f>SUM(N50:N52)</f>
        <v>8132957.8007562626</v>
      </c>
      <c r="O53" s="42"/>
      <c r="P53" s="42">
        <f>SUM(P50:P52)</f>
        <v>5819139.7303267503</v>
      </c>
      <c r="Q53" s="42"/>
      <c r="R53" s="43">
        <f>SUM(R50:R52)</f>
        <v>13952097.531083014</v>
      </c>
    </row>
  </sheetData>
  <mergeCells count="16">
    <mergeCell ref="C46:S46"/>
    <mergeCell ref="C47:S47"/>
    <mergeCell ref="C18:K18"/>
    <mergeCell ref="C19:K19"/>
    <mergeCell ref="D23:K23"/>
    <mergeCell ref="D32:K32"/>
    <mergeCell ref="B10:S10"/>
    <mergeCell ref="N13:R13"/>
    <mergeCell ref="C15:K15"/>
    <mergeCell ref="D42:K42"/>
    <mergeCell ref="C45:S45"/>
    <mergeCell ref="B5:S5"/>
    <mergeCell ref="B6:S6"/>
    <mergeCell ref="B7:S7"/>
    <mergeCell ref="B8:S8"/>
    <mergeCell ref="B9:S9"/>
  </mergeCells>
  <pageMargins left="0.7" right="0.7" top="0.41" bottom="0.53" header="0.25" footer="0.3"/>
  <pageSetup scale="60" orientation="landscape" r:id="rId1"/>
  <headerFooter>
    <oddHeader>&amp;R&amp;9FERC-TO21-IR-CPUC-PGE-COS-02-AU.10_Atch01</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06c99b3-cd83-43e5-b4c1-d62f316c1e37"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4632F4F1099828488984339E940D857C" ma:contentTypeVersion="10" ma:contentTypeDescription="Create a new document." ma:contentTypeScope="" ma:versionID="13afea912dd20f0d3a35d7939f04b688">
  <xsd:schema xmlns:xsd="http://www.w3.org/2001/XMLSchema" xmlns:xs="http://www.w3.org/2001/XMLSchema" xmlns:p="http://schemas.microsoft.com/office/2006/metadata/properties" xmlns:ns2="97e57212-3e02-407f-8b2d-05f7d7f19b15" xmlns:ns3="b095f0c1-5f23-4844-b130-47bac23e1c4a" xmlns:ns4="df0cdfa5-cd7b-41c7-9812-9cdb98f3b1e8" targetNamespace="http://schemas.microsoft.com/office/2006/metadata/properties" ma:root="true" ma:fieldsID="59ea18b9b00a3dac78082051f000cc2a" ns2:_="" ns3:_="" ns4:_="">
    <xsd:import namespace="97e57212-3e02-407f-8b2d-05f7d7f19b15"/>
    <xsd:import namespace="b095f0c1-5f23-4844-b130-47bac23e1c4a"/>
    <xsd:import namespace="df0cdfa5-cd7b-41c7-9812-9cdb98f3b1e8"/>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MediaServiceMetadata" minOccurs="0"/>
                <xsd:element ref="ns3:MediaServiceFastMetadata" minOccurs="0"/>
                <xsd:element ref="ns3:MediaServiceSearchProperties"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4741f733-aeff-4734-a0bf-3668c61dd930}"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4741f733-aeff-4734-a0bf-3668c61dd930}"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095f0c1-5f23-4844-b130-47bac23e1c4a"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xsi:nil="true"/>
  </documentManagement>
</p:properties>
</file>

<file path=customXml/itemProps1.xml><?xml version="1.0" encoding="utf-8"?>
<ds:datastoreItem xmlns:ds="http://schemas.openxmlformats.org/officeDocument/2006/customXml" ds:itemID="{5A986ACF-FAE4-4FCB-BDD1-B02103703D27}">
  <ds:schemaRefs>
    <ds:schemaRef ds:uri="Microsoft.SharePoint.Taxonomy.ContentTypeSync"/>
  </ds:schemaRefs>
</ds:datastoreItem>
</file>

<file path=customXml/itemProps2.xml><?xml version="1.0" encoding="utf-8"?>
<ds:datastoreItem xmlns:ds="http://schemas.openxmlformats.org/officeDocument/2006/customXml" ds:itemID="{B691DD80-53CF-4467-B130-0D75B40E47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b095f0c1-5f23-4844-b130-47bac23e1c4a"/>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0722E4-3AB4-4CCA-8701-6836B0612AC0}">
  <ds:schemaRefs>
    <ds:schemaRef ds:uri="http://schemas.microsoft.com/sharepoint/v3/contenttype/forms"/>
  </ds:schemaRefs>
</ds:datastoreItem>
</file>

<file path=customXml/itemProps4.xml><?xml version="1.0" encoding="utf-8"?>
<ds:datastoreItem xmlns:ds="http://schemas.openxmlformats.org/officeDocument/2006/customXml" ds:itemID="{214FEEA0-915A-42F0-9CB4-EA2C25F03F13}">
  <ds:schemaRefs>
    <ds:schemaRef ds:uri="97e57212-3e02-407f-8b2d-05f7d7f19b15"/>
    <ds:schemaRef ds:uri="b095f0c1-5f23-4844-b130-47bac23e1c4a"/>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df0cdfa5-cd7b-41c7-9812-9cdb98f3b1e8"/>
    <ds:schemaRef ds:uri="http://www.w3.org/XML/1998/namespace"/>
    <ds:schemaRef ds:uri="http://purl.org/dc/dcmitype/"/>
  </ds:schemaRefs>
</ds:datastoreItem>
</file>

<file path=docMetadata/LabelInfo.xml><?xml version="1.0" encoding="utf-8"?>
<clbl:labelList xmlns:clbl="http://schemas.microsoft.com/office/2020/mipLabelMetadata">
  <clbl:label id="{746d2a3f-4d51-44da-b226-f025675a294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1</vt:lpstr>
      <vt:lpstr>3</vt:lpstr>
      <vt:lpstr>'1'!Print_Area</vt:lpstr>
      <vt:lpstr>'3'!Print_Area</vt:lpstr>
      <vt:lpstr>'1'!Print_Titles</vt:lpstr>
      <vt:lpstr>'3'!Print_Titles</vt:lpstr>
    </vt:vector>
  </TitlesOfParts>
  <Company>Pacific Gas and Electric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Gutierrez, Judith</dc:creator>
  <cp:lastModifiedBy>Hunt, Erich</cp:lastModifiedBy>
  <cp:lastPrinted>2021-08-08T05:18:04Z</cp:lastPrinted>
  <dcterms:created xsi:type="dcterms:W3CDTF">2018-09-07T21:43:17Z</dcterms:created>
  <dcterms:modified xsi:type="dcterms:W3CDTF">2024-09-30T20:46:44Z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0x0101004632F4F1099828488984339E940D857C</vt:lpwstr>
  </property>
  <property fmtid="{D5CDD505-2E9C-101B-9397-08002B2CF9AE}" pid="3" name="MSIP_Label_fe50d7ff-dac2-44e7-b4b1-f9f0ac2f0a92_Enabled">
    <vt:lpwstr>true</vt:lpwstr>
  </property>
  <property fmtid="{D5CDD505-2E9C-101B-9397-08002B2CF9AE}" pid="4" name="MSIP_Label_fe50d7ff-dac2-44e7-b4b1-f9f0ac2f0a92_SetDate">
    <vt:lpwstr>2022-11-22T18:24:02Z</vt:lpwstr>
  </property>
  <property fmtid="{D5CDD505-2E9C-101B-9397-08002B2CF9AE}" pid="5" name="MSIP_Label_fe50d7ff-dac2-44e7-b4b1-f9f0ac2f0a92_Method">
    <vt:lpwstr>Privileged</vt:lpwstr>
  </property>
  <property fmtid="{D5CDD505-2E9C-101B-9397-08002B2CF9AE}" pid="6" name="MSIP_Label_fe50d7ff-dac2-44e7-b4b1-f9f0ac2f0a92_Name">
    <vt:lpwstr>Internal</vt:lpwstr>
  </property>
  <property fmtid="{D5CDD505-2E9C-101B-9397-08002B2CF9AE}" pid="7" name="MSIP_Label_fe50d7ff-dac2-44e7-b4b1-f9f0ac2f0a92_SiteId">
    <vt:lpwstr>44ae661a-ece6-41aa-bc96-7c2c85a08941</vt:lpwstr>
  </property>
  <property fmtid="{D5CDD505-2E9C-101B-9397-08002B2CF9AE}" pid="8" name="MSIP_Label_fe50d7ff-dac2-44e7-b4b1-f9f0ac2f0a92_ActionId">
    <vt:lpwstr>dc46b047-1a87-4db5-a9e0-064cb587415f</vt:lpwstr>
  </property>
  <property fmtid="{D5CDD505-2E9C-101B-9397-08002B2CF9AE}" pid="9" name="MSIP_Label_fe50d7ff-dac2-44e7-b4b1-f9f0ac2f0a92_ContentBits">
    <vt:lpwstr>3</vt:lpwstr>
  </property>
  <property fmtid="{D5CDD505-2E9C-101B-9397-08002B2CF9AE}" pid="10" name="pgeRecordCategory">
    <vt:lpwstr/>
  </property>
</Properties>
</file>